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20490" windowHeight="8940" firstSheet="3" activeTab="6"/>
  </bookViews>
  <sheets>
    <sheet name="2017" sheetId="7" r:id="rId1"/>
    <sheet name="2018" sheetId="5" r:id="rId2"/>
    <sheet name="2019" sheetId="4" r:id="rId3"/>
    <sheet name="2020" sheetId="3" r:id="rId4"/>
    <sheet name="2021" sheetId="2" r:id="rId5"/>
    <sheet name="2022" sheetId="6" r:id="rId6"/>
    <sheet name="2023" sheetId="8" r:id="rId7"/>
    <sheet name="202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f" localSheetId="1">#REF!</definedName>
    <definedName name="____f" localSheetId="2">#REF!</definedName>
    <definedName name="____f" localSheetId="3">#REF!</definedName>
    <definedName name="____f">#REF!</definedName>
    <definedName name="__aaa98" localSheetId="1">'[1]344.13'!#REF!</definedName>
    <definedName name="__aaa98" localSheetId="2">'[1]344.13'!#REF!</definedName>
    <definedName name="__aaa98" localSheetId="3">'[1]344.13'!#REF!</definedName>
    <definedName name="__aaa98">'[1]344.13'!#REF!</definedName>
    <definedName name="__aaa99" localSheetId="1">'[1]344.13'!#REF!</definedName>
    <definedName name="__aaa99" localSheetId="2">'[1]344.13'!#REF!</definedName>
    <definedName name="__aaa99" localSheetId="3">'[1]344.13'!#REF!</definedName>
    <definedName name="__aaa99">'[1]344.13'!#REF!</definedName>
    <definedName name="__dga11" localSheetId="1">#REF!</definedName>
    <definedName name="__dga11" localSheetId="2">#REF!</definedName>
    <definedName name="__dga11" localSheetId="3">#REF!</definedName>
    <definedName name="__dga11">#REF!</definedName>
    <definedName name="__dga12" localSheetId="1">#REF!</definedName>
    <definedName name="__dga12" localSheetId="2">#REF!</definedName>
    <definedName name="__dga12" localSheetId="3">#REF!</definedName>
    <definedName name="__dga12">#REF!</definedName>
    <definedName name="__r" localSheetId="1">'[1]333.02'!#REF!</definedName>
    <definedName name="__r" localSheetId="2">'[1]333.02'!#REF!</definedName>
    <definedName name="__r" localSheetId="3">'[1]333.02'!#REF!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 localSheetId="1">#REF!</definedName>
    <definedName name="asd">#REF!</definedName>
    <definedName name="asd_10" localSheetId="1">#REF!</definedName>
    <definedName name="asd_10">#REF!</definedName>
    <definedName name="asd_11" localSheetId="1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 localSheetId="1">#REF!</definedName>
    <definedName name="ccentral">#REF!</definedName>
    <definedName name="ccentral2" localSheetId="1">#REF!</definedName>
    <definedName name="ccentral2">#REF!</definedName>
    <definedName name="ccuu" localSheetId="1">#REF!</definedName>
    <definedName name="ccuu">#REF!</definedName>
    <definedName name="ccuu_10">#REF!</definedName>
    <definedName name="ccuu_11">#REF!</definedName>
    <definedName name="cerw">'[5]6'!$I$13</definedName>
    <definedName name="cibao" localSheetId="1">#REF!</definedName>
    <definedName name="cibao">#REF!</definedName>
    <definedName name="cibao2" localSheetId="1">#REF!</definedName>
    <definedName name="cibao2">#REF!</definedName>
    <definedName name="coccident" localSheetId="1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1">#REF!</definedName>
    <definedName name="dga11_10">#REF!</definedName>
    <definedName name="dga11_11" localSheetId="1">#REF!</definedName>
    <definedName name="dga11_11">#REF!</definedName>
    <definedName name="dga12_10" localSheetId="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 localSheetId="1">#REF!</definedName>
    <definedName name="dsd">#REF!</definedName>
    <definedName name="dsd_10" localSheetId="1">#REF!</definedName>
    <definedName name="dsd_10">#REF!</definedName>
    <definedName name="dsd_11" localSheetId="1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 localSheetId="1">#REF!</definedName>
    <definedName name="fg">#REF!</definedName>
    <definedName name="fg_10" localSheetId="1">#REF!</definedName>
    <definedName name="fg_10">#REF!</definedName>
    <definedName name="fg_11" localSheetId="1">#REF!</definedName>
    <definedName name="fg_11">#REF!</definedName>
    <definedName name="fge">'[5]10'!$F$12</definedName>
    <definedName name="fgf" localSheetId="1">#REF!</definedName>
    <definedName name="fgf">#REF!</definedName>
    <definedName name="fgf_10" localSheetId="1">#REF!</definedName>
    <definedName name="fgf_10">#REF!</definedName>
    <definedName name="fgf_11" localSheetId="1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1">#REF!</definedName>
    <definedName name="gf">#REF!</definedName>
    <definedName name="gf_10" localSheetId="1">#REF!</definedName>
    <definedName name="gf_10">#REF!</definedName>
    <definedName name="gf_11" localSheetId="1">#REF!</definedName>
    <definedName name="gf_11">#REF!</definedName>
    <definedName name="gfdgdgdgdg" localSheetId="1">'[1]333.10'!#REF!</definedName>
    <definedName name="gfdgdgdgdg">'[1]333.10'!#REF!</definedName>
    <definedName name="gfdgdgdgdg_10" localSheetId="1">'[1]333.10'!#REF!</definedName>
    <definedName name="gfdgdgdgdg_10">'[1]333.10'!#REF!</definedName>
    <definedName name="gfdgdgdgdg_11" localSheetId="1">'[1]333.10'!#REF!</definedName>
    <definedName name="gfdgdgdgdg_11">'[1]333.10'!#REF!</definedName>
    <definedName name="gg" localSheetId="1">#REF!</definedName>
    <definedName name="gg">#REF!</definedName>
    <definedName name="gg_10" localSheetId="1">#REF!</definedName>
    <definedName name="gg_10">#REF!</definedName>
    <definedName name="gg_11" localSheetId="1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 localSheetId="1">#REF!</definedName>
    <definedName name="HH">#REF!</definedName>
    <definedName name="hh_10" localSheetId="1">#REF!</definedName>
    <definedName name="hh_10">#REF!</definedName>
    <definedName name="hh_11" localSheetId="1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1">#REF!</definedName>
    <definedName name="jygjyuihjggf">#REF!</definedName>
    <definedName name="jygjyuihjggf_10" localSheetId="1">#REF!</definedName>
    <definedName name="jygjyuihjggf_10">#REF!</definedName>
    <definedName name="jygjyuihjggf_11" localSheetId="1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 localSheetId="1">#REF!</definedName>
    <definedName name="monto337021">#REF!</definedName>
    <definedName name="monto337021_10" localSheetId="1">#REF!</definedName>
    <definedName name="monto337021_10">#REF!</definedName>
    <definedName name="monto337021_11" localSheetId="1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1">#REF!</definedName>
    <definedName name="n_10" localSheetId="3">#REF!</definedName>
    <definedName name="n_10">#REF!</definedName>
    <definedName name="n_11" localSheetId="1">#REF!</definedName>
    <definedName name="n_11" localSheetId="3">#REF!</definedName>
    <definedName name="n_11">#REF!</definedName>
    <definedName name="nb" localSheetId="1">'[1]333.10'!#REF!</definedName>
    <definedName name="nb" localSheetId="3">'[1]333.10'!#REF!</definedName>
    <definedName name="nb">'[1]333.10'!#REF!</definedName>
    <definedName name="nb_10" localSheetId="1">'[1]333.10'!#REF!</definedName>
    <definedName name="nb_10" localSheetId="3">'[1]333.10'!#REF!</definedName>
    <definedName name="nb_10">'[1]333.10'!#REF!</definedName>
    <definedName name="nb_11" localSheetId="1">'[1]333.10'!#REF!</definedName>
    <definedName name="nb_11" localSheetId="3">'[1]333.10'!#REF!</definedName>
    <definedName name="nb_11">'[1]333.10'!#REF!</definedName>
    <definedName name="nmbnvmvbh">'[3]2.03'!$J$13</definedName>
    <definedName name="nn" localSheetId="1">#REF!</definedName>
    <definedName name="nn">#REF!</definedName>
    <definedName name="nn_10" localSheetId="1">#REF!</definedName>
    <definedName name="nn_10" localSheetId="3">#REF!</definedName>
    <definedName name="nn_10">#REF!</definedName>
    <definedName name="nn_11" localSheetId="1">#REF!</definedName>
    <definedName name="nn_11" localSheetId="3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 localSheetId="1">#REF!</definedName>
    <definedName name="pablo">#REF!</definedName>
    <definedName name="pablo1" localSheetId="1">#REF!</definedName>
    <definedName name="pablo1">#REF!</definedName>
    <definedName name="Pedernales" localSheetId="1">'[1]343-05'!#REF!</definedName>
    <definedName name="Pedernales">'[1]343-05'!#REF!</definedName>
    <definedName name="Pedernales2" localSheetId="1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 localSheetId="1">#REF!</definedName>
    <definedName name="py">#REF!</definedName>
    <definedName name="q" localSheetId="1">#REF!</definedName>
    <definedName name="q">#REF!</definedName>
    <definedName name="q_10" localSheetId="1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 localSheetId="1">#REF!</definedName>
    <definedName name="res">#REF!</definedName>
    <definedName name="res_10" localSheetId="1">#REF!</definedName>
    <definedName name="res_10">#REF!</definedName>
    <definedName name="res_11" localSheetId="1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 localSheetId="1">#REF!</definedName>
    <definedName name="sd">#REF!</definedName>
    <definedName name="sd_10" localSheetId="1">#REF!</definedName>
    <definedName name="sd_10">#REF!</definedName>
    <definedName name="sd_11" localSheetId="1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 localSheetId="1">#REF!</definedName>
    <definedName name="v">#REF!</definedName>
    <definedName name="v_10" localSheetId="1">#REF!</definedName>
    <definedName name="v_10">#REF!</definedName>
    <definedName name="v_11" localSheetId="1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 localSheetId="1">#REF!</definedName>
    <definedName name="VBV">#REF!</definedName>
    <definedName name="VBV_10" localSheetId="1">#REF!</definedName>
    <definedName name="VBV_10">#REF!</definedName>
    <definedName name="VBV_11" localSheetId="1">#REF!</definedName>
    <definedName name="VBV_11">#REF!</definedName>
    <definedName name="vd">'[4]8.03'!$C$9</definedName>
    <definedName name="vfc" localSheetId="1">#REF!</definedName>
    <definedName name="vfc">#REF!</definedName>
    <definedName name="vfc_10" localSheetId="1">#REF!</definedName>
    <definedName name="vfc_10">#REF!</definedName>
    <definedName name="vfc_11" localSheetId="1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 localSheetId="1">#REF!</definedName>
    <definedName name="vv">#REF!</definedName>
    <definedName name="vv_10" localSheetId="1">#REF!</definedName>
    <definedName name="vv_10">#REF!</definedName>
    <definedName name="vv_11" localSheetId="1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 localSheetId="1">#REF!</definedName>
    <definedName name="w">#REF!</definedName>
    <definedName name="w_10" localSheetId="1">#REF!</definedName>
    <definedName name="w_10">#REF!</definedName>
    <definedName name="w_11" localSheetId="1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 localSheetId="1">#REF!</definedName>
    <definedName name="yu">#REF!</definedName>
    <definedName name="yu_10" localSheetId="1">#REF!</definedName>
    <definedName name="yu_10">#REF!</definedName>
    <definedName name="yu_11" localSheetId="1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9" l="1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7" i="9"/>
  <c r="D8" i="9" l="1"/>
  <c r="D7" i="9" s="1"/>
  <c r="C8" i="9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7" i="8"/>
  <c r="N7" i="8"/>
  <c r="N8" i="8"/>
  <c r="C7" i="9" l="1"/>
  <c r="M8" i="8" l="1"/>
  <c r="M7" i="8" s="1"/>
  <c r="D8" i="8"/>
  <c r="D7" i="8" s="1"/>
  <c r="E8" i="8" l="1"/>
  <c r="E7" i="8" s="1"/>
  <c r="F8" i="8"/>
  <c r="F7" i="8" s="1"/>
  <c r="G8" i="8"/>
  <c r="G7" i="8" s="1"/>
  <c r="H8" i="8"/>
  <c r="H7" i="8" s="1"/>
  <c r="I8" i="8"/>
  <c r="I7" i="8" s="1"/>
  <c r="J8" i="8"/>
  <c r="J7" i="8" s="1"/>
  <c r="K8" i="8"/>
  <c r="K7" i="8" s="1"/>
  <c r="L8" i="8"/>
  <c r="L7" i="8" s="1"/>
  <c r="C8" i="8"/>
  <c r="C7" i="8" l="1"/>
  <c r="B8" i="3"/>
  <c r="B7" i="3" s="1"/>
  <c r="B10" i="6" l="1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1" i="6"/>
  <c r="B112" i="6"/>
  <c r="B113" i="6"/>
  <c r="B114" i="6"/>
  <c r="D8" i="6"/>
  <c r="D7" i="6" s="1"/>
  <c r="E8" i="6"/>
  <c r="E7" i="6" s="1"/>
  <c r="F8" i="6"/>
  <c r="F7" i="6" s="1"/>
  <c r="G8" i="6"/>
  <c r="G7" i="6" s="1"/>
  <c r="H8" i="6"/>
  <c r="H7" i="6" s="1"/>
  <c r="I8" i="6"/>
  <c r="I7" i="6" s="1"/>
  <c r="J8" i="6"/>
  <c r="J7" i="6" s="1"/>
  <c r="K8" i="6"/>
  <c r="K7" i="6" s="1"/>
  <c r="L8" i="6"/>
  <c r="L7" i="6" s="1"/>
  <c r="M8" i="6"/>
  <c r="M7" i="6" s="1"/>
  <c r="N8" i="6"/>
  <c r="N7" i="6" s="1"/>
  <c r="C8" i="6"/>
  <c r="B8" i="6" l="1"/>
  <c r="C7" i="6"/>
  <c r="B7" i="6" s="1"/>
  <c r="N116" i="7" l="1"/>
  <c r="M115" i="7"/>
  <c r="L115" i="7"/>
  <c r="N115" i="7" s="1"/>
  <c r="M114" i="7"/>
  <c r="M113" i="7"/>
  <c r="N111" i="7"/>
  <c r="M110" i="7"/>
  <c r="M109" i="7" s="1"/>
  <c r="L110" i="7"/>
  <c r="K110" i="7"/>
  <c r="J110" i="7"/>
  <c r="J109" i="7" s="1"/>
  <c r="I110" i="7"/>
  <c r="I109" i="7" s="1"/>
  <c r="H110" i="7"/>
  <c r="H109" i="7" s="1"/>
  <c r="G110" i="7"/>
  <c r="G109" i="7" s="1"/>
  <c r="F110" i="7"/>
  <c r="F109" i="7" s="1"/>
  <c r="E110" i="7"/>
  <c r="E109" i="7" s="1"/>
  <c r="D110" i="7"/>
  <c r="D109" i="7" s="1"/>
  <c r="C110" i="7"/>
  <c r="C109" i="7" s="1"/>
  <c r="B110" i="7"/>
  <c r="B109" i="7" s="1"/>
  <c r="L109" i="7"/>
  <c r="K109" i="7"/>
  <c r="N108" i="7"/>
  <c r="N107" i="7"/>
  <c r="N106" i="7"/>
  <c r="N105" i="7"/>
  <c r="N104" i="7"/>
  <c r="N103" i="7"/>
  <c r="N102" i="7"/>
  <c r="N101" i="7"/>
  <c r="N100" i="7"/>
  <c r="M99" i="7"/>
  <c r="L99" i="7"/>
  <c r="K99" i="7"/>
  <c r="J99" i="7"/>
  <c r="I99" i="7"/>
  <c r="H99" i="7"/>
  <c r="G99" i="7"/>
  <c r="F99" i="7"/>
  <c r="E99" i="7"/>
  <c r="D99" i="7"/>
  <c r="C99" i="7"/>
  <c r="B99" i="7"/>
  <c r="N98" i="7"/>
  <c r="N97" i="7"/>
  <c r="N96" i="7"/>
  <c r="N95" i="7"/>
  <c r="N94" i="7"/>
  <c r="N93" i="7"/>
  <c r="N92" i="7"/>
  <c r="N91" i="7"/>
  <c r="N90" i="7"/>
  <c r="N89" i="7"/>
  <c r="N88" i="7"/>
  <c r="M87" i="7"/>
  <c r="L87" i="7"/>
  <c r="K87" i="7"/>
  <c r="J87" i="7"/>
  <c r="J70" i="7" s="1"/>
  <c r="I87" i="7"/>
  <c r="H87" i="7"/>
  <c r="G87" i="7"/>
  <c r="F87" i="7"/>
  <c r="E87" i="7"/>
  <c r="D87" i="7"/>
  <c r="C87" i="7"/>
  <c r="B87" i="7"/>
  <c r="N86" i="7"/>
  <c r="N85" i="7"/>
  <c r="N84" i="7"/>
  <c r="N83" i="7"/>
  <c r="N82" i="7"/>
  <c r="M81" i="7"/>
  <c r="L81" i="7"/>
  <c r="K81" i="7"/>
  <c r="J81" i="7"/>
  <c r="I81" i="7"/>
  <c r="H81" i="7"/>
  <c r="G81" i="7"/>
  <c r="F81" i="7"/>
  <c r="E81" i="7"/>
  <c r="D81" i="7"/>
  <c r="C81" i="7"/>
  <c r="B81" i="7"/>
  <c r="N80" i="7"/>
  <c r="N79" i="7"/>
  <c r="N78" i="7"/>
  <c r="N77" i="7"/>
  <c r="M76" i="7"/>
  <c r="L76" i="7"/>
  <c r="K76" i="7"/>
  <c r="J76" i="7"/>
  <c r="I76" i="7"/>
  <c r="H76" i="7"/>
  <c r="G76" i="7"/>
  <c r="F76" i="7"/>
  <c r="E76" i="7"/>
  <c r="D76" i="7"/>
  <c r="C76" i="7"/>
  <c r="C70" i="7" s="1"/>
  <c r="B76" i="7"/>
  <c r="N75" i="7"/>
  <c r="N74" i="7"/>
  <c r="N73" i="7"/>
  <c r="N72" i="7"/>
  <c r="M71" i="7"/>
  <c r="L71" i="7"/>
  <c r="K71" i="7"/>
  <c r="J71" i="7"/>
  <c r="I71" i="7"/>
  <c r="H71" i="7"/>
  <c r="G71" i="7"/>
  <c r="F71" i="7"/>
  <c r="E71" i="7"/>
  <c r="D71" i="7"/>
  <c r="C71" i="7"/>
  <c r="B71" i="7"/>
  <c r="N71" i="7" s="1"/>
  <c r="F70" i="7"/>
  <c r="B70" i="7"/>
  <c r="N69" i="7"/>
  <c r="N68" i="7"/>
  <c r="M67" i="7"/>
  <c r="L67" i="7"/>
  <c r="K67" i="7"/>
  <c r="J67" i="7"/>
  <c r="I67" i="7"/>
  <c r="H67" i="7"/>
  <c r="G67" i="7"/>
  <c r="F67" i="7"/>
  <c r="E67" i="7"/>
  <c r="D67" i="7"/>
  <c r="C67" i="7"/>
  <c r="B67" i="7"/>
  <c r="N67" i="7" s="1"/>
  <c r="N66" i="7"/>
  <c r="N65" i="7"/>
  <c r="N64" i="7"/>
  <c r="M63" i="7"/>
  <c r="M62" i="7" s="1"/>
  <c r="L63" i="7"/>
  <c r="L62" i="7" s="1"/>
  <c r="K63" i="7"/>
  <c r="K62" i="7" s="1"/>
  <c r="J63" i="7"/>
  <c r="I63" i="7"/>
  <c r="H63" i="7"/>
  <c r="G63" i="7"/>
  <c r="F63" i="7"/>
  <c r="E63" i="7"/>
  <c r="D63" i="7"/>
  <c r="C63" i="7"/>
  <c r="B63" i="7"/>
  <c r="J62" i="7"/>
  <c r="G62" i="7"/>
  <c r="F62" i="7"/>
  <c r="C62" i="7"/>
  <c r="B62" i="7"/>
  <c r="N61" i="7"/>
  <c r="N60" i="7"/>
  <c r="M59" i="7"/>
  <c r="L59" i="7"/>
  <c r="K59" i="7"/>
  <c r="J59" i="7"/>
  <c r="I59" i="7"/>
  <c r="H59" i="7"/>
  <c r="G59" i="7"/>
  <c r="F59" i="7"/>
  <c r="E59" i="7"/>
  <c r="D59" i="7"/>
  <c r="C59" i="7"/>
  <c r="B59" i="7"/>
  <c r="N58" i="7"/>
  <c r="M57" i="7"/>
  <c r="L57" i="7"/>
  <c r="K57" i="7"/>
  <c r="J57" i="7"/>
  <c r="I57" i="7"/>
  <c r="H57" i="7"/>
  <c r="G57" i="7"/>
  <c r="F57" i="7"/>
  <c r="E57" i="7"/>
  <c r="D57" i="7"/>
  <c r="C57" i="7"/>
  <c r="B57" i="7"/>
  <c r="N56" i="7"/>
  <c r="M55" i="7"/>
  <c r="L55" i="7"/>
  <c r="K55" i="7"/>
  <c r="J55" i="7"/>
  <c r="I55" i="7"/>
  <c r="H55" i="7"/>
  <c r="G55" i="7"/>
  <c r="F55" i="7"/>
  <c r="E55" i="7"/>
  <c r="D55" i="7"/>
  <c r="C55" i="7"/>
  <c r="B55" i="7"/>
  <c r="N55" i="7" s="1"/>
  <c r="N54" i="7"/>
  <c r="N53" i="7"/>
  <c r="N52" i="7"/>
  <c r="N51" i="7"/>
  <c r="N50" i="7"/>
  <c r="M49" i="7"/>
  <c r="L49" i="7"/>
  <c r="K49" i="7"/>
  <c r="J49" i="7"/>
  <c r="I49" i="7"/>
  <c r="H49" i="7"/>
  <c r="G49" i="7"/>
  <c r="F49" i="7"/>
  <c r="E49" i="7"/>
  <c r="D49" i="7"/>
  <c r="C49" i="7"/>
  <c r="B49" i="7"/>
  <c r="N49" i="7" s="1"/>
  <c r="N48" i="7"/>
  <c r="N47" i="7"/>
  <c r="M46" i="7"/>
  <c r="L46" i="7"/>
  <c r="K46" i="7"/>
  <c r="J46" i="7"/>
  <c r="I46" i="7"/>
  <c r="H46" i="7"/>
  <c r="G46" i="7"/>
  <c r="F46" i="7"/>
  <c r="E46" i="7"/>
  <c r="D46" i="7"/>
  <c r="C46" i="7"/>
  <c r="B46" i="7"/>
  <c r="N45" i="7"/>
  <c r="M44" i="7"/>
  <c r="L44" i="7"/>
  <c r="K44" i="7"/>
  <c r="J44" i="7"/>
  <c r="I44" i="7"/>
  <c r="H44" i="7"/>
  <c r="G44" i="7"/>
  <c r="F44" i="7"/>
  <c r="E44" i="7"/>
  <c r="D44" i="7"/>
  <c r="C44" i="7"/>
  <c r="B44" i="7"/>
  <c r="N44" i="7" s="1"/>
  <c r="N43" i="7"/>
  <c r="M42" i="7"/>
  <c r="L42" i="7"/>
  <c r="K42" i="7"/>
  <c r="J42" i="7"/>
  <c r="I42" i="7"/>
  <c r="H42" i="7"/>
  <c r="G42" i="7"/>
  <c r="F42" i="7"/>
  <c r="E42" i="7"/>
  <c r="D42" i="7"/>
  <c r="C42" i="7"/>
  <c r="B42" i="7"/>
  <c r="N42" i="7" s="1"/>
  <c r="N41" i="7"/>
  <c r="N40" i="7"/>
  <c r="M39" i="7"/>
  <c r="L39" i="7"/>
  <c r="K39" i="7"/>
  <c r="J39" i="7"/>
  <c r="I39" i="7"/>
  <c r="H39" i="7"/>
  <c r="G39" i="7"/>
  <c r="F39" i="7"/>
  <c r="E39" i="7"/>
  <c r="D39" i="7"/>
  <c r="C39" i="7"/>
  <c r="B39" i="7"/>
  <c r="N38" i="7"/>
  <c r="N37" i="7"/>
  <c r="M36" i="7"/>
  <c r="M35" i="7" s="1"/>
  <c r="L36" i="7"/>
  <c r="K36" i="7"/>
  <c r="J36" i="7"/>
  <c r="I36" i="7"/>
  <c r="I35" i="7" s="1"/>
  <c r="H36" i="7"/>
  <c r="G36" i="7"/>
  <c r="F36" i="7"/>
  <c r="E36" i="7"/>
  <c r="E35" i="7" s="1"/>
  <c r="D36" i="7"/>
  <c r="C36" i="7"/>
  <c r="B36" i="7"/>
  <c r="N36" i="7" s="1"/>
  <c r="N33" i="7"/>
  <c r="N32" i="7"/>
  <c r="N31" i="7"/>
  <c r="N30" i="7"/>
  <c r="N29" i="7"/>
  <c r="N28" i="7"/>
  <c r="M27" i="7"/>
  <c r="L27" i="7"/>
  <c r="K27" i="7"/>
  <c r="J27" i="7"/>
  <c r="I27" i="7"/>
  <c r="I12" i="7" s="1"/>
  <c r="H27" i="7"/>
  <c r="G27" i="7"/>
  <c r="G12" i="7" s="1"/>
  <c r="F27" i="7"/>
  <c r="E27" i="7"/>
  <c r="E12" i="7" s="1"/>
  <c r="D27" i="7"/>
  <c r="C27" i="7"/>
  <c r="B27" i="7"/>
  <c r="N26" i="7"/>
  <c r="N25" i="7"/>
  <c r="N24" i="7"/>
  <c r="M23" i="7"/>
  <c r="L23" i="7"/>
  <c r="K23" i="7"/>
  <c r="J23" i="7"/>
  <c r="I23" i="7"/>
  <c r="H23" i="7"/>
  <c r="G23" i="7"/>
  <c r="F23" i="7"/>
  <c r="E23" i="7"/>
  <c r="D23" i="7"/>
  <c r="C23" i="7"/>
  <c r="C12" i="7" s="1"/>
  <c r="B23" i="7"/>
  <c r="N23" i="7" s="1"/>
  <c r="N22" i="7"/>
  <c r="N21" i="7"/>
  <c r="N20" i="7"/>
  <c r="M19" i="7"/>
  <c r="L19" i="7"/>
  <c r="K19" i="7"/>
  <c r="J19" i="7"/>
  <c r="I19" i="7"/>
  <c r="H19" i="7"/>
  <c r="G19" i="7"/>
  <c r="F19" i="7"/>
  <c r="E19" i="7"/>
  <c r="D19" i="7"/>
  <c r="C19" i="7"/>
  <c r="B19" i="7"/>
  <c r="N18" i="7"/>
  <c r="N17" i="7"/>
  <c r="N16" i="7"/>
  <c r="N15" i="7"/>
  <c r="N14" i="7"/>
  <c r="M13" i="7"/>
  <c r="M12" i="7" s="1"/>
  <c r="L13" i="7"/>
  <c r="K13" i="7"/>
  <c r="K12" i="7" s="1"/>
  <c r="J13" i="7"/>
  <c r="J12" i="7" s="1"/>
  <c r="I13" i="7"/>
  <c r="H13" i="7"/>
  <c r="G13" i="7"/>
  <c r="F13" i="7"/>
  <c r="E13" i="7"/>
  <c r="D13" i="7"/>
  <c r="C13" i="7"/>
  <c r="B13" i="7"/>
  <c r="H70" i="7" l="1"/>
  <c r="D35" i="7"/>
  <c r="D70" i="7"/>
  <c r="N70" i="7" s="1"/>
  <c r="E70" i="7"/>
  <c r="N19" i="7"/>
  <c r="D12" i="7"/>
  <c r="D10" i="7" s="1"/>
  <c r="D8" i="7" s="1"/>
  <c r="B12" i="7"/>
  <c r="N12" i="7" s="1"/>
  <c r="G35" i="7"/>
  <c r="G10" i="7" s="1"/>
  <c r="G8" i="7" s="1"/>
  <c r="D62" i="7"/>
  <c r="N62" i="7" s="1"/>
  <c r="L70" i="7"/>
  <c r="N39" i="7"/>
  <c r="N46" i="7"/>
  <c r="E62" i="7"/>
  <c r="E10" i="7" s="1"/>
  <c r="E8" i="7" s="1"/>
  <c r="M70" i="7"/>
  <c r="M10" i="7" s="1"/>
  <c r="M8" i="7" s="1"/>
  <c r="G70" i="7"/>
  <c r="C35" i="7"/>
  <c r="L35" i="7"/>
  <c r="N59" i="7"/>
  <c r="H12" i="7"/>
  <c r="N99" i="7"/>
  <c r="N87" i="7"/>
  <c r="N81" i="7"/>
  <c r="K35" i="7"/>
  <c r="H62" i="7"/>
  <c r="K70" i="7"/>
  <c r="K10" i="7" s="1"/>
  <c r="K8" i="7" s="1"/>
  <c r="N63" i="7"/>
  <c r="F12" i="7"/>
  <c r="J35" i="7"/>
  <c r="J10" i="7" s="1"/>
  <c r="J8" i="7" s="1"/>
  <c r="N57" i="7"/>
  <c r="I62" i="7"/>
  <c r="I10" i="7" s="1"/>
  <c r="I8" i="7" s="1"/>
  <c r="H35" i="7"/>
  <c r="H10" i="7" s="1"/>
  <c r="H8" i="7" s="1"/>
  <c r="I70" i="7"/>
  <c r="F35" i="7"/>
  <c r="L12" i="7"/>
  <c r="L10" i="7" s="1"/>
  <c r="N27" i="7"/>
  <c r="N76" i="7"/>
  <c r="N109" i="7"/>
  <c r="C10" i="7"/>
  <c r="C8" i="7" s="1"/>
  <c r="N110" i="7"/>
  <c r="B35" i="7"/>
  <c r="L114" i="7"/>
  <c r="N13" i="7"/>
  <c r="N35" i="7" l="1"/>
  <c r="F10" i="7"/>
  <c r="F8" i="7" s="1"/>
  <c r="N114" i="7"/>
  <c r="L113" i="7"/>
  <c r="N113" i="7" s="1"/>
  <c r="B10" i="7"/>
  <c r="B8" i="7" s="1"/>
  <c r="L8" i="7"/>
  <c r="N10" i="7"/>
  <c r="N8" i="7" l="1"/>
  <c r="N8" i="2" l="1"/>
  <c r="N7" i="2" s="1"/>
  <c r="M8" i="2"/>
  <c r="M7" i="2" s="1"/>
  <c r="L8" i="2"/>
  <c r="K8" i="2"/>
  <c r="K7" i="2" s="1"/>
  <c r="J8" i="2"/>
  <c r="J7" i="2" s="1"/>
  <c r="I8" i="2"/>
  <c r="I7" i="2" s="1"/>
  <c r="H8" i="2"/>
  <c r="H7" i="2" s="1"/>
  <c r="G8" i="2"/>
  <c r="G7" i="2" s="1"/>
  <c r="F8" i="2"/>
  <c r="F7" i="2" s="1"/>
  <c r="E8" i="2"/>
  <c r="E7" i="2" s="1"/>
  <c r="D8" i="2"/>
  <c r="C8" i="2"/>
  <c r="C7" i="2" s="1"/>
  <c r="B8" i="2"/>
  <c r="B7" i="2" s="1"/>
  <c r="L7" i="2"/>
  <c r="D7" i="2"/>
  <c r="N115" i="5" l="1"/>
  <c r="M114" i="5"/>
  <c r="L114" i="5"/>
  <c r="L113" i="5" s="1"/>
  <c r="L112" i="5" s="1"/>
  <c r="K114" i="5"/>
  <c r="J114" i="5"/>
  <c r="J113" i="5" s="1"/>
  <c r="J112" i="5" s="1"/>
  <c r="I114" i="5"/>
  <c r="H114" i="5"/>
  <c r="H113" i="5" s="1"/>
  <c r="H112" i="5" s="1"/>
  <c r="G114" i="5"/>
  <c r="G113" i="5" s="1"/>
  <c r="G112" i="5" s="1"/>
  <c r="F114" i="5"/>
  <c r="F113" i="5" s="1"/>
  <c r="F112" i="5" s="1"/>
  <c r="E114" i="5"/>
  <c r="E113" i="5" s="1"/>
  <c r="E112" i="5" s="1"/>
  <c r="D114" i="5"/>
  <c r="D113" i="5" s="1"/>
  <c r="D112" i="5" s="1"/>
  <c r="C114" i="5"/>
  <c r="B114" i="5"/>
  <c r="B113" i="5" s="1"/>
  <c r="M113" i="5"/>
  <c r="M112" i="5" s="1"/>
  <c r="K113" i="5"/>
  <c r="K112" i="5" s="1"/>
  <c r="I113" i="5"/>
  <c r="I112" i="5" s="1"/>
  <c r="C113" i="5"/>
  <c r="C112" i="5" s="1"/>
  <c r="N110" i="5"/>
  <c r="M109" i="5"/>
  <c r="M108" i="5" s="1"/>
  <c r="L109" i="5"/>
  <c r="L108" i="5" s="1"/>
  <c r="K109" i="5"/>
  <c r="J109" i="5"/>
  <c r="J108" i="5" s="1"/>
  <c r="I109" i="5"/>
  <c r="I108" i="5" s="1"/>
  <c r="H109" i="5"/>
  <c r="H108" i="5" s="1"/>
  <c r="G109" i="5"/>
  <c r="G108" i="5" s="1"/>
  <c r="F109" i="5"/>
  <c r="F108" i="5" s="1"/>
  <c r="E109" i="5"/>
  <c r="D109" i="5"/>
  <c r="D108" i="5" s="1"/>
  <c r="C109" i="5"/>
  <c r="C108" i="5" s="1"/>
  <c r="B109" i="5"/>
  <c r="B108" i="5" s="1"/>
  <c r="K108" i="5"/>
  <c r="E108" i="5"/>
  <c r="N107" i="5"/>
  <c r="N106" i="5"/>
  <c r="N105" i="5"/>
  <c r="N104" i="5"/>
  <c r="N103" i="5"/>
  <c r="N102" i="5"/>
  <c r="N101" i="5"/>
  <c r="N100" i="5"/>
  <c r="N99" i="5"/>
  <c r="N98" i="5"/>
  <c r="M97" i="5"/>
  <c r="L97" i="5"/>
  <c r="K97" i="5"/>
  <c r="J97" i="5"/>
  <c r="I97" i="5"/>
  <c r="H97" i="5"/>
  <c r="G97" i="5"/>
  <c r="F97" i="5"/>
  <c r="E97" i="5"/>
  <c r="D97" i="5"/>
  <c r="C97" i="5"/>
  <c r="B97" i="5"/>
  <c r="N96" i="5"/>
  <c r="N95" i="5"/>
  <c r="N94" i="5"/>
  <c r="N93" i="5"/>
  <c r="N92" i="5"/>
  <c r="N91" i="5"/>
  <c r="N90" i="5"/>
  <c r="N89" i="5"/>
  <c r="N88" i="5"/>
  <c r="N87" i="5"/>
  <c r="N86" i="5"/>
  <c r="M85" i="5"/>
  <c r="L85" i="5"/>
  <c r="K85" i="5"/>
  <c r="J85" i="5"/>
  <c r="I85" i="5"/>
  <c r="H85" i="5"/>
  <c r="G85" i="5"/>
  <c r="F85" i="5"/>
  <c r="E85" i="5"/>
  <c r="D85" i="5"/>
  <c r="C85" i="5"/>
  <c r="B85" i="5"/>
  <c r="N84" i="5"/>
  <c r="N83" i="5"/>
  <c r="N82" i="5"/>
  <c r="N81" i="5"/>
  <c r="N80" i="5"/>
  <c r="N79" i="5"/>
  <c r="N78" i="5"/>
  <c r="M77" i="5"/>
  <c r="L77" i="5"/>
  <c r="K77" i="5"/>
  <c r="J77" i="5"/>
  <c r="I77" i="5"/>
  <c r="H77" i="5"/>
  <c r="G77" i="5"/>
  <c r="F77" i="5"/>
  <c r="E77" i="5"/>
  <c r="D77" i="5"/>
  <c r="C77" i="5"/>
  <c r="B77" i="5"/>
  <c r="N76" i="5"/>
  <c r="N75" i="5"/>
  <c r="N74" i="5"/>
  <c r="N73" i="5"/>
  <c r="M72" i="5"/>
  <c r="L72" i="5"/>
  <c r="K72" i="5"/>
  <c r="J72" i="5"/>
  <c r="I72" i="5"/>
  <c r="H72" i="5"/>
  <c r="G72" i="5"/>
  <c r="F72" i="5"/>
  <c r="E72" i="5"/>
  <c r="D72" i="5"/>
  <c r="C72" i="5"/>
  <c r="B72" i="5"/>
  <c r="N71" i="5"/>
  <c r="N70" i="5"/>
  <c r="N69" i="5"/>
  <c r="N68" i="5"/>
  <c r="M67" i="5"/>
  <c r="L67" i="5"/>
  <c r="K67" i="5"/>
  <c r="J67" i="5"/>
  <c r="I67" i="5"/>
  <c r="H67" i="5"/>
  <c r="G67" i="5"/>
  <c r="F67" i="5"/>
  <c r="E67" i="5"/>
  <c r="D67" i="5"/>
  <c r="C67" i="5"/>
  <c r="B67" i="5"/>
  <c r="N65" i="5"/>
  <c r="N64" i="5"/>
  <c r="M63" i="5"/>
  <c r="L63" i="5"/>
  <c r="K63" i="5"/>
  <c r="J63" i="5"/>
  <c r="I63" i="5"/>
  <c r="H63" i="5"/>
  <c r="G63" i="5"/>
  <c r="F63" i="5"/>
  <c r="E63" i="5"/>
  <c r="D63" i="5"/>
  <c r="C63" i="5"/>
  <c r="B63" i="5"/>
  <c r="N62" i="5"/>
  <c r="N61" i="5"/>
  <c r="N60" i="5"/>
  <c r="M59" i="5"/>
  <c r="L59" i="5"/>
  <c r="K59" i="5"/>
  <c r="J59" i="5"/>
  <c r="I59" i="5"/>
  <c r="H59" i="5"/>
  <c r="G59" i="5"/>
  <c r="F59" i="5"/>
  <c r="E59" i="5"/>
  <c r="D59" i="5"/>
  <c r="C59" i="5"/>
  <c r="C58" i="5" s="1"/>
  <c r="B59" i="5"/>
  <c r="N57" i="5"/>
  <c r="N56" i="5"/>
  <c r="N55" i="5"/>
  <c r="M54" i="5"/>
  <c r="L54" i="5"/>
  <c r="K54" i="5"/>
  <c r="J54" i="5"/>
  <c r="I54" i="5"/>
  <c r="H54" i="5"/>
  <c r="G54" i="5"/>
  <c r="F54" i="5"/>
  <c r="E54" i="5"/>
  <c r="D54" i="5"/>
  <c r="C54" i="5"/>
  <c r="B54" i="5"/>
  <c r="N53" i="5"/>
  <c r="M52" i="5"/>
  <c r="L52" i="5"/>
  <c r="K52" i="5"/>
  <c r="J52" i="5"/>
  <c r="I52" i="5"/>
  <c r="H52" i="5"/>
  <c r="G52" i="5"/>
  <c r="F52" i="5"/>
  <c r="E52" i="5"/>
  <c r="D52" i="5"/>
  <c r="C52" i="5"/>
  <c r="B52" i="5"/>
  <c r="N51" i="5"/>
  <c r="M50" i="5"/>
  <c r="L50" i="5"/>
  <c r="K50" i="5"/>
  <c r="J50" i="5"/>
  <c r="I50" i="5"/>
  <c r="H50" i="5"/>
  <c r="G50" i="5"/>
  <c r="F50" i="5"/>
  <c r="E50" i="5"/>
  <c r="D50" i="5"/>
  <c r="C50" i="5"/>
  <c r="B50" i="5"/>
  <c r="N49" i="5"/>
  <c r="N48" i="5"/>
  <c r="N47" i="5"/>
  <c r="N46" i="5"/>
  <c r="M45" i="5"/>
  <c r="L45" i="5"/>
  <c r="K45" i="5"/>
  <c r="J45" i="5"/>
  <c r="I45" i="5"/>
  <c r="H45" i="5"/>
  <c r="G45" i="5"/>
  <c r="F45" i="5"/>
  <c r="E45" i="5"/>
  <c r="D45" i="5"/>
  <c r="C45" i="5"/>
  <c r="B45" i="5"/>
  <c r="N44" i="5"/>
  <c r="N43" i="5"/>
  <c r="M42" i="5"/>
  <c r="L42" i="5"/>
  <c r="K42" i="5"/>
  <c r="J42" i="5"/>
  <c r="I42" i="5"/>
  <c r="H42" i="5"/>
  <c r="G42" i="5"/>
  <c r="F42" i="5"/>
  <c r="E42" i="5"/>
  <c r="D42" i="5"/>
  <c r="C42" i="5"/>
  <c r="B42" i="5"/>
  <c r="N41" i="5"/>
  <c r="M40" i="5"/>
  <c r="L40" i="5"/>
  <c r="K40" i="5"/>
  <c r="J40" i="5"/>
  <c r="I40" i="5"/>
  <c r="H40" i="5"/>
  <c r="G40" i="5"/>
  <c r="F40" i="5"/>
  <c r="E40" i="5"/>
  <c r="D40" i="5"/>
  <c r="C40" i="5"/>
  <c r="B40" i="5"/>
  <c r="N39" i="5"/>
  <c r="M38" i="5"/>
  <c r="L38" i="5"/>
  <c r="K38" i="5"/>
  <c r="J38" i="5"/>
  <c r="I38" i="5"/>
  <c r="H38" i="5"/>
  <c r="G38" i="5"/>
  <c r="F38" i="5"/>
  <c r="E38" i="5"/>
  <c r="D38" i="5"/>
  <c r="C38" i="5"/>
  <c r="B38" i="5"/>
  <c r="N37" i="5"/>
  <c r="N36" i="5"/>
  <c r="M35" i="5"/>
  <c r="L35" i="5"/>
  <c r="K35" i="5"/>
  <c r="J35" i="5"/>
  <c r="I35" i="5"/>
  <c r="H35" i="5"/>
  <c r="G35" i="5"/>
  <c r="F35" i="5"/>
  <c r="E35" i="5"/>
  <c r="D35" i="5"/>
  <c r="C35" i="5"/>
  <c r="B35" i="5"/>
  <c r="N34" i="5"/>
  <c r="N33" i="5"/>
  <c r="M32" i="5"/>
  <c r="L32" i="5"/>
  <c r="K32" i="5"/>
  <c r="J32" i="5"/>
  <c r="I32" i="5"/>
  <c r="H32" i="5"/>
  <c r="G32" i="5"/>
  <c r="F32" i="5"/>
  <c r="E32" i="5"/>
  <c r="D32" i="5"/>
  <c r="C32" i="5"/>
  <c r="B32" i="5"/>
  <c r="N29" i="5"/>
  <c r="N28" i="5"/>
  <c r="N27" i="5"/>
  <c r="N26" i="5"/>
  <c r="N25" i="5"/>
  <c r="N24" i="5"/>
  <c r="M23" i="5"/>
  <c r="L23" i="5"/>
  <c r="K23" i="5"/>
  <c r="J23" i="5"/>
  <c r="I23" i="5"/>
  <c r="H23" i="5"/>
  <c r="G23" i="5"/>
  <c r="F23" i="5"/>
  <c r="E23" i="5"/>
  <c r="D23" i="5"/>
  <c r="C23" i="5"/>
  <c r="B23" i="5"/>
  <c r="N22" i="5"/>
  <c r="N21" i="5"/>
  <c r="N20" i="5"/>
  <c r="M19" i="5"/>
  <c r="L19" i="5"/>
  <c r="K19" i="5"/>
  <c r="J19" i="5"/>
  <c r="I19" i="5"/>
  <c r="H19" i="5"/>
  <c r="G19" i="5"/>
  <c r="F19" i="5"/>
  <c r="E19" i="5"/>
  <c r="D19" i="5"/>
  <c r="C19" i="5"/>
  <c r="B19" i="5"/>
  <c r="N18" i="5"/>
  <c r="N17" i="5"/>
  <c r="M16" i="5"/>
  <c r="L16" i="5"/>
  <c r="K16" i="5"/>
  <c r="J16" i="5"/>
  <c r="I16" i="5"/>
  <c r="H16" i="5"/>
  <c r="G16" i="5"/>
  <c r="F16" i="5"/>
  <c r="E16" i="5"/>
  <c r="D16" i="5"/>
  <c r="C16" i="5"/>
  <c r="B16" i="5"/>
  <c r="N15" i="5"/>
  <c r="N14" i="5"/>
  <c r="N13" i="5"/>
  <c r="N12" i="5"/>
  <c r="M11" i="5"/>
  <c r="L11" i="5"/>
  <c r="K11" i="5"/>
  <c r="J11" i="5"/>
  <c r="J10" i="5" s="1"/>
  <c r="I11" i="5"/>
  <c r="I10" i="5" s="1"/>
  <c r="H11" i="5"/>
  <c r="G11" i="5"/>
  <c r="F11" i="5"/>
  <c r="E11" i="5"/>
  <c r="D11" i="5"/>
  <c r="C11" i="5"/>
  <c r="B11" i="5"/>
  <c r="N9" i="4"/>
  <c r="N8" i="4" s="1"/>
  <c r="M9" i="4"/>
  <c r="M8" i="4" s="1"/>
  <c r="L9" i="4"/>
  <c r="L8" i="4" s="1"/>
  <c r="K9" i="4"/>
  <c r="K8" i="4" s="1"/>
  <c r="J9" i="4"/>
  <c r="I9" i="4"/>
  <c r="I8" i="4" s="1"/>
  <c r="H9" i="4"/>
  <c r="H8" i="4" s="1"/>
  <c r="G9" i="4"/>
  <c r="G8" i="4" s="1"/>
  <c r="F9" i="4"/>
  <c r="F8" i="4" s="1"/>
  <c r="E9" i="4"/>
  <c r="E8" i="4" s="1"/>
  <c r="D9" i="4"/>
  <c r="D8" i="4" s="1"/>
  <c r="C9" i="4"/>
  <c r="C8" i="4" s="1"/>
  <c r="B9" i="4"/>
  <c r="B8" i="4" s="1"/>
  <c r="J8" i="4"/>
  <c r="N120" i="3"/>
  <c r="N119" i="3"/>
  <c r="N118" i="3"/>
  <c r="N117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M8" i="3"/>
  <c r="M7" i="3" s="1"/>
  <c r="L8" i="3"/>
  <c r="L7" i="3" s="1"/>
  <c r="K8" i="3"/>
  <c r="K7" i="3" s="1"/>
  <c r="J8" i="3"/>
  <c r="J7" i="3" s="1"/>
  <c r="I8" i="3"/>
  <c r="I7" i="3" s="1"/>
  <c r="H8" i="3"/>
  <c r="H7" i="3" s="1"/>
  <c r="G8" i="3"/>
  <c r="G7" i="3" s="1"/>
  <c r="F8" i="3"/>
  <c r="F7" i="3" s="1"/>
  <c r="E8" i="3"/>
  <c r="E7" i="3" s="1"/>
  <c r="D8" i="3"/>
  <c r="D7" i="3" s="1"/>
  <c r="C8" i="3"/>
  <c r="C7" i="3" s="1"/>
  <c r="L10" i="5" l="1"/>
  <c r="K58" i="5"/>
  <c r="K66" i="5"/>
  <c r="E58" i="5"/>
  <c r="M58" i="5"/>
  <c r="B10" i="5"/>
  <c r="G66" i="5"/>
  <c r="H66" i="5"/>
  <c r="L31" i="5"/>
  <c r="D10" i="5"/>
  <c r="D31" i="5"/>
  <c r="H10" i="5"/>
  <c r="F31" i="5"/>
  <c r="F8" i="5" s="1"/>
  <c r="F7" i="5" s="1"/>
  <c r="N38" i="5"/>
  <c r="J31" i="5"/>
  <c r="J8" i="5" s="1"/>
  <c r="J7" i="5" s="1"/>
  <c r="N45" i="5"/>
  <c r="N50" i="5"/>
  <c r="G58" i="5"/>
  <c r="E66" i="5"/>
  <c r="M66" i="5"/>
  <c r="K10" i="5"/>
  <c r="C66" i="5"/>
  <c r="F10" i="5"/>
  <c r="I66" i="5"/>
  <c r="C10" i="5"/>
  <c r="H31" i="5"/>
  <c r="I58" i="5"/>
  <c r="J66" i="5"/>
  <c r="G31" i="5"/>
  <c r="D58" i="5"/>
  <c r="L58" i="5"/>
  <c r="N54" i="5"/>
  <c r="N8" i="3"/>
  <c r="E10" i="5"/>
  <c r="N42" i="5"/>
  <c r="B66" i="5"/>
  <c r="N77" i="5"/>
  <c r="I31" i="5"/>
  <c r="F58" i="5"/>
  <c r="D8" i="5"/>
  <c r="D7" i="5" s="1"/>
  <c r="N72" i="5"/>
  <c r="G10" i="5"/>
  <c r="N23" i="5"/>
  <c r="N32" i="5"/>
  <c r="D66" i="5"/>
  <c r="L66" i="5"/>
  <c r="N97" i="5"/>
  <c r="M10" i="5"/>
  <c r="N35" i="5"/>
  <c r="N19" i="5"/>
  <c r="C31" i="5"/>
  <c r="K31" i="5"/>
  <c r="K8" i="5" s="1"/>
  <c r="K7" i="5" s="1"/>
  <c r="N40" i="5"/>
  <c r="N52" i="5"/>
  <c r="H58" i="5"/>
  <c r="N85" i="5"/>
  <c r="N63" i="5"/>
  <c r="N7" i="3"/>
  <c r="L8" i="5"/>
  <c r="L7" i="5" s="1"/>
  <c r="B31" i="5"/>
  <c r="B8" i="5" s="1"/>
  <c r="F66" i="5"/>
  <c r="N11" i="5"/>
  <c r="N16" i="5"/>
  <c r="E31" i="5"/>
  <c r="M31" i="5"/>
  <c r="B58" i="5"/>
  <c r="J58" i="5"/>
  <c r="N108" i="5"/>
  <c r="N113" i="5"/>
  <c r="B112" i="5"/>
  <c r="N112" i="5" s="1"/>
  <c r="N109" i="5"/>
  <c r="N114" i="5"/>
  <c r="N59" i="5"/>
  <c r="N67" i="5"/>
  <c r="I8" i="5" l="1"/>
  <c r="I7" i="5" s="1"/>
  <c r="N66" i="5"/>
  <c r="C8" i="5"/>
  <c r="C7" i="5" s="1"/>
  <c r="G8" i="5"/>
  <c r="G7" i="5" s="1"/>
  <c r="M8" i="5"/>
  <c r="M7" i="5" s="1"/>
  <c r="H8" i="5"/>
  <c r="H7" i="5" s="1"/>
  <c r="E8" i="5"/>
  <c r="E7" i="5" s="1"/>
  <c r="N10" i="5"/>
  <c r="N31" i="5"/>
  <c r="N58" i="5"/>
  <c r="N8" i="5"/>
  <c r="B7" i="5"/>
  <c r="N7" i="5" s="1"/>
</calcChain>
</file>

<file path=xl/sharedStrings.xml><?xml version="1.0" encoding="utf-8"?>
<sst xmlns="http://schemas.openxmlformats.org/spreadsheetml/2006/main" count="862" uniqueCount="238">
  <si>
    <t>Enero</t>
  </si>
  <si>
    <t>Febrero</t>
  </si>
  <si>
    <t>Total</t>
  </si>
  <si>
    <t>1.1 - Administración general</t>
  </si>
  <si>
    <t xml:space="preserve"> Órganos ejecutivos y legislativos</t>
  </si>
  <si>
    <t xml:space="preserve"> Gestión administrativa, financiera, fiscal, económica y planificación</t>
  </si>
  <si>
    <t xml:space="preserve"> Transferencias a instituciones públicas incluidos los gobiernos locales </t>
  </si>
  <si>
    <t xml:space="preserve"> Organos electorales y promoción de la participación ciudadana</t>
  </si>
  <si>
    <t>1.2 - Relaciones internacionales</t>
  </si>
  <si>
    <t>1.3 - Defensa nacional</t>
  </si>
  <si>
    <t>1.4 - Justicia, orden público y seguridad</t>
  </si>
  <si>
    <t>Servicios de seguridad interior</t>
  </si>
  <si>
    <t>Servicios de migraciones</t>
  </si>
  <si>
    <t xml:space="preserve"> Riego</t>
  </si>
  <si>
    <t xml:space="preserve"> Energía eléctrica</t>
  </si>
  <si>
    <t>2.5 - Minería, manufactura y construcción</t>
  </si>
  <si>
    <t xml:space="preserve">2.6 - Transporte </t>
  </si>
  <si>
    <t>Planificación, gestión y supervisión del transporte</t>
  </si>
  <si>
    <t xml:space="preserve">Comunicaciones </t>
  </si>
  <si>
    <t>2.8 - Banca y seguros</t>
  </si>
  <si>
    <t xml:space="preserve"> Operación  de la banca y del sector seguros</t>
  </si>
  <si>
    <t>2.9 - Otros servicios económicos</t>
  </si>
  <si>
    <t>Protección de la biodiversidad y el paisaje</t>
  </si>
  <si>
    <t>4.1 - Vivienda y servicios comunitarios</t>
  </si>
  <si>
    <t>Urbanización y servicios comunitarios</t>
  </si>
  <si>
    <t>4.2 - Salud</t>
  </si>
  <si>
    <t xml:space="preserve"> Servicios hospitalarios</t>
  </si>
  <si>
    <t xml:space="preserve"> Servicios de la salud pública y prevención de la salud</t>
  </si>
  <si>
    <t xml:space="preserve"> Investigación y desarrollo relacionada con la salud</t>
  </si>
  <si>
    <t xml:space="preserve"> Planificación, gestión y supervisión de la salud</t>
  </si>
  <si>
    <t>4.3 - Actividades deportivas, recreativas, culturales y religiosas</t>
  </si>
  <si>
    <t xml:space="preserve">Servicios culturales </t>
  </si>
  <si>
    <t>Planificación, gestión y supervisión de las actividades deportivas, recreativas, culturales y religiosas</t>
  </si>
  <si>
    <t>4.4 - Educación</t>
  </si>
  <si>
    <t>Educación superior</t>
  </si>
  <si>
    <t>Educación adultos</t>
  </si>
  <si>
    <t>4.5 - Protección social</t>
  </si>
  <si>
    <t xml:space="preserve">Edad avanzada, pensiones (por edad o incapacidad) </t>
  </si>
  <si>
    <t>5.1 - Intereses y comisiones de deuda pública</t>
  </si>
  <si>
    <t>Fuente: Dirección General de Presupuesto, Sistema de Información de la Gestión Financiera (SIGEF)</t>
  </si>
  <si>
    <t>Manufacturas</t>
  </si>
  <si>
    <t xml:space="preserve">Servicios recreativos y deportivos </t>
  </si>
  <si>
    <t>0 - N/A</t>
  </si>
  <si>
    <t>Aplicaciones financieras</t>
  </si>
  <si>
    <t>2- Servicios económicos</t>
  </si>
  <si>
    <t>3- Protección del medio ambiente</t>
  </si>
  <si>
    <t>4- Servicios sociales</t>
  </si>
  <si>
    <t>0.0 - N/A</t>
  </si>
  <si>
    <t>0.0.00 - N/A</t>
  </si>
  <si>
    <t>1- Servicios generales</t>
  </si>
  <si>
    <t>Proyectos de desarrollo de servicios integrados</t>
  </si>
  <si>
    <t>3.2 - Protección de la biodiversidad y ordenación de desechos</t>
  </si>
  <si>
    <t>5 - Intereses de la deuda pública</t>
  </si>
  <si>
    <t>Partidas</t>
  </si>
  <si>
    <t>Total gastos + aplicaciones financieras</t>
  </si>
  <si>
    <t>Total  gastos</t>
  </si>
  <si>
    <t>Relaciones internacionales desde oficinas en el país</t>
  </si>
  <si>
    <t>Relaciones internacionales desde oficinas en el exterior</t>
  </si>
  <si>
    <t>Defensa militar</t>
  </si>
  <si>
    <t>Defensa civil y gestión de riesgo de desastre.</t>
  </si>
  <si>
    <t>Investigación y desarrollo para la defensa militar y civil y  gestión de riesgo de desastre</t>
  </si>
  <si>
    <t>Servicios de protección contra Incendios</t>
  </si>
  <si>
    <t>Administración y servicios de justicia</t>
  </si>
  <si>
    <t>Prisiones</t>
  </si>
  <si>
    <t>Investigación y desarrollo relacionado con la justicia, orden público y seguridad</t>
  </si>
  <si>
    <t xml:space="preserve">2.1- Asuntos económicos y  laborales </t>
  </si>
  <si>
    <t>Asuntos económicos y regulación del comercio</t>
  </si>
  <si>
    <t>Asuntos laborales generales</t>
  </si>
  <si>
    <t>2.2- Agropecuaria, caza, pesca y silvicultura</t>
  </si>
  <si>
    <t>Agropecuaria</t>
  </si>
  <si>
    <t>Caza y pesca</t>
  </si>
  <si>
    <t>2.3- Riego</t>
  </si>
  <si>
    <t>2.4- Energía y combustible</t>
  </si>
  <si>
    <t xml:space="preserve">Extracción de recursos minerales </t>
  </si>
  <si>
    <t>Transporte por carretera</t>
  </si>
  <si>
    <t>Transporte por agua</t>
  </si>
  <si>
    <t xml:space="preserve">Transporte por ferrocarril </t>
  </si>
  <si>
    <t>2.7 - Comunicaciones</t>
  </si>
  <si>
    <t xml:space="preserve">Turismo </t>
  </si>
  <si>
    <t>3.1 - Protección del aire, agua y suelo</t>
  </si>
  <si>
    <t xml:space="preserve">Reducción de la contaminación </t>
  </si>
  <si>
    <t>Administración del agua</t>
  </si>
  <si>
    <t>Planificación, gestión y supervisión de la protección del medio ambiente</t>
  </si>
  <si>
    <t>Desarrollo comunitario</t>
  </si>
  <si>
    <t>Abastecimiento de agua potable</t>
  </si>
  <si>
    <t>Deportes de alto rendimiento</t>
  </si>
  <si>
    <t xml:space="preserve">Servicios religiosos y otros servicios comunitarios religiosos </t>
  </si>
  <si>
    <t>Educación inicial</t>
  </si>
  <si>
    <t>Educación básica</t>
  </si>
  <si>
    <t>Educación media</t>
  </si>
  <si>
    <t>Educación técnica</t>
  </si>
  <si>
    <t>Educación vocacional</t>
  </si>
  <si>
    <t>Enseñanza y capacitación para defensa y seguridad</t>
  </si>
  <si>
    <t>Enseñanza no atribuible a ningún nivel</t>
  </si>
  <si>
    <t>Investigación y desarrollo relacionada con la educación</t>
  </si>
  <si>
    <t>Planificación, gestión y supervisión de la educación</t>
  </si>
  <si>
    <t>Invalidez</t>
  </si>
  <si>
    <t>Familia e hijos</t>
  </si>
  <si>
    <t xml:space="preserve">Desempleo </t>
  </si>
  <si>
    <t xml:space="preserve">Vivienda social </t>
  </si>
  <si>
    <t>Equidad de género</t>
  </si>
  <si>
    <t xml:space="preserve">Juventud </t>
  </si>
  <si>
    <t>Asistencia social</t>
  </si>
  <si>
    <t xml:space="preserve">Planificación, gestión y supervisión de la protección social </t>
  </si>
  <si>
    <t>Intereses y comisiones de deuda pública</t>
  </si>
  <si>
    <t>Nota: Los intereses y comisiones de deuda pública incluyen las transferencias destinadas al pago de intereses de la deuda de la recapitalización del Banco Central de la República Dominicana</t>
  </si>
  <si>
    <t>Cuenta N/A se refiere a la parte de las aplicaciones financieras que no aplican para una clasificación funcional. Los pagos de intereses de la deuda se incluyen en la función 5</t>
  </si>
  <si>
    <t xml:space="preserve">Planificación, gestión y supervisión de vivienda y servicios comunitarios </t>
  </si>
  <si>
    <t xml:space="preserve">Servicios de radio, televisión y servicios editoriales </t>
  </si>
  <si>
    <t xml:space="preserve">Transporte aéreo </t>
  </si>
  <si>
    <t>Investigación y desarrollo relacionados con el esparcimiento, el deporte, la cultura y la religión</t>
  </si>
  <si>
    <t>Marzo</t>
  </si>
  <si>
    <t xml:space="preserve">Enfermedad </t>
  </si>
  <si>
    <t xml:space="preserve">      Hoteles y restaurantes</t>
  </si>
  <si>
    <t xml:space="preserve">        Comercio de distribución almacenamiento y depósito</t>
  </si>
  <si>
    <t>Abril</t>
  </si>
  <si>
    <t>Mayo</t>
  </si>
  <si>
    <t>Junio</t>
  </si>
  <si>
    <t>Julio</t>
  </si>
  <si>
    <t>Agosto</t>
  </si>
  <si>
    <t>Ordenación de desechos</t>
  </si>
  <si>
    <t xml:space="preserve">                        (en RD$)</t>
  </si>
  <si>
    <t>Septiembre</t>
  </si>
  <si>
    <t>Octubre</t>
  </si>
  <si>
    <t>Noviembre</t>
  </si>
  <si>
    <t>(en RD$)</t>
  </si>
  <si>
    <t>Diciembre</t>
  </si>
  <si>
    <t>Supervisión y regulación de la construcción</t>
  </si>
  <si>
    <t>Investigación y desarrollo relacionados con los servicios económicos</t>
  </si>
  <si>
    <t>Ordenación de aguas residuales, drenaje y alcantarillado</t>
  </si>
  <si>
    <t>Investigación y desarrollo relacionado con la protección social</t>
  </si>
  <si>
    <t>(en millones RD$)</t>
  </si>
  <si>
    <t>Hoteles y restaurantes</t>
  </si>
  <si>
    <t xml:space="preserve">Transferencias a instituciones públicas incluidos los gobiernos locales </t>
  </si>
  <si>
    <t>Cooperación al exterior</t>
  </si>
  <si>
    <t xml:space="preserve"> Hoteles y restaurantes</t>
  </si>
  <si>
    <r>
      <rPr>
        <b/>
        <sz val="9"/>
        <rFont val="Roboto"/>
      </rPr>
      <t>Cuadro 12.7</t>
    </r>
    <r>
      <rPr>
        <sz val="9"/>
        <rFont val="Roboto"/>
      </rPr>
      <t xml:space="preserve"> REPÚBLICA DOMINICANA: Gastos del Gobierno central, por mes, según clasificación funcional, 2021*</t>
    </r>
  </si>
  <si>
    <t>*Cifras sujeta a rectificación</t>
  </si>
  <si>
    <r>
      <rPr>
        <b/>
        <sz val="9"/>
        <rFont val="Roboto"/>
      </rPr>
      <t>Cuadro 12.7</t>
    </r>
    <r>
      <rPr>
        <sz val="9"/>
        <rFont val="Roboto"/>
      </rPr>
      <t xml:space="preserve">  REPÚBLICA DOMINICANA: Gastos del Gobierno central,  por mes, según clasificación funcional,2020*</t>
    </r>
  </si>
  <si>
    <r>
      <rPr>
        <b/>
        <sz val="9"/>
        <rFont val="Roboto"/>
      </rPr>
      <t>Cuadro 12.7</t>
    </r>
    <r>
      <rPr>
        <sz val="9"/>
        <rFont val="Roboto"/>
      </rPr>
      <t xml:space="preserve"> REPÚBLICA DOMINICANA: Gastos del Gobierno central,  por mes, según clasificación funcional,2019*</t>
    </r>
  </si>
  <si>
    <r>
      <rPr>
        <b/>
        <sz val="9"/>
        <rFont val="Roboto"/>
      </rPr>
      <t>Cuadro 12.7</t>
    </r>
    <r>
      <rPr>
        <sz val="9"/>
        <rFont val="Roboto"/>
      </rPr>
      <t xml:space="preserve">  REPÚBLICA DOMINICANA: Gastos del Gobierno central,  por mes, según clasificación funcional,2018*</t>
    </r>
  </si>
  <si>
    <t xml:space="preserve">  Órganos ejecutivos y legislativos</t>
  </si>
  <si>
    <t xml:space="preserve">  Gestión administrativa, financiera, fiscal, económica y planificación</t>
  </si>
  <si>
    <t xml:space="preserve">  Transferencias a instituciones públicas incluidos los gobiernos locales </t>
  </si>
  <si>
    <t xml:space="preserve">   1.3 - Defensa nacional</t>
  </si>
  <si>
    <t xml:space="preserve">   1.2 - Relaciones internacionales</t>
  </si>
  <si>
    <t xml:space="preserve">   1.4 - Justicia, orden público y seguridad</t>
  </si>
  <si>
    <t xml:space="preserve">   1.1 -  Administración general</t>
  </si>
  <si>
    <t xml:space="preserve">  Asuntos económicos y regulación del comercio</t>
  </si>
  <si>
    <t xml:space="preserve">  Asuntos laborales generales</t>
  </si>
  <si>
    <t xml:space="preserve">   2.2- Agropecuaria, caza, pesca y silvicultura</t>
  </si>
  <si>
    <t xml:space="preserve">  Agropecuaria</t>
  </si>
  <si>
    <t xml:space="preserve">  Caza y pesca</t>
  </si>
  <si>
    <t xml:space="preserve">   2.3- Riego</t>
  </si>
  <si>
    <t xml:space="preserve">              Riego</t>
  </si>
  <si>
    <t xml:space="preserve">   2.4- Energía y combustible</t>
  </si>
  <si>
    <t xml:space="preserve">  Energía eléctrica</t>
  </si>
  <si>
    <t xml:space="preserve">  Combustible</t>
  </si>
  <si>
    <t xml:space="preserve">   2.5 - Minería, manufactura y construcción</t>
  </si>
  <si>
    <t xml:space="preserve">  Extracción de recursos minerales </t>
  </si>
  <si>
    <t xml:space="preserve">  Manufacturas</t>
  </si>
  <si>
    <t xml:space="preserve">   2.6 - Transporte </t>
  </si>
  <si>
    <t xml:space="preserve"> Transporte por carretera</t>
  </si>
  <si>
    <t xml:space="preserve"> Transporte por agua</t>
  </si>
  <si>
    <t xml:space="preserve"> Transporte por ferrocarril </t>
  </si>
  <si>
    <t xml:space="preserve"> Transporte aéreo </t>
  </si>
  <si>
    <t xml:space="preserve"> Planificación, gestión y supervisión del transporte</t>
  </si>
  <si>
    <t xml:space="preserve">   2.7 - Comunicaciones</t>
  </si>
  <si>
    <t xml:space="preserve">            Comunicaciones </t>
  </si>
  <si>
    <t xml:space="preserve">   2.8 - Banca y seguros</t>
  </si>
  <si>
    <t xml:space="preserve">           Operación  de la banca y del sector seguros</t>
  </si>
  <si>
    <t xml:space="preserve">   2.9 - Otros servicios económicos</t>
  </si>
  <si>
    <t xml:space="preserve">   3.1 - Protección del aire, agua y suelo</t>
  </si>
  <si>
    <t xml:space="preserve">  Reducción de la contaminación </t>
  </si>
  <si>
    <t xml:space="preserve">  Administración del agua</t>
  </si>
  <si>
    <t xml:space="preserve">  3.2 - Protección de la biodiversidad y ordenación de desechos</t>
  </si>
  <si>
    <t xml:space="preserve">  Protección de la biodiversidad y el paisaje</t>
  </si>
  <si>
    <t xml:space="preserve">  Ordenación de desechos</t>
  </si>
  <si>
    <t xml:space="preserve">  Planificación, gestión y supervisión de la protección del medio ambiente</t>
  </si>
  <si>
    <t xml:space="preserve">  4.1 - Vivienda y servicios comunitarios</t>
  </si>
  <si>
    <t xml:space="preserve">     Urbanización y servicios comunitarios</t>
  </si>
  <si>
    <t xml:space="preserve">     Desarrollo comunitario</t>
  </si>
  <si>
    <t xml:space="preserve">     Abastecimiento de agua potable</t>
  </si>
  <si>
    <t xml:space="preserve">  4.2 - Salud</t>
  </si>
  <si>
    <t xml:space="preserve">    Servicios hospitalarios</t>
  </si>
  <si>
    <t xml:space="preserve">    Servicios de la salud pública y prevención de la salud</t>
  </si>
  <si>
    <t xml:space="preserve">    Investigación y desarrollo relacionada con la salud</t>
  </si>
  <si>
    <t xml:space="preserve">    Planificación, gestión y supervisión de la salud</t>
  </si>
  <si>
    <t xml:space="preserve">  4.3 - Actividades deportivas, recreativas, culturales y religiosas</t>
  </si>
  <si>
    <t xml:space="preserve"> Deportes de alto rendimiento</t>
  </si>
  <si>
    <t xml:space="preserve"> Servicios recreativos y deportivos </t>
  </si>
  <si>
    <t xml:space="preserve"> Servicios culturales </t>
  </si>
  <si>
    <t xml:space="preserve"> Servicios religiosos y otros servicios comunitarios religiosos </t>
  </si>
  <si>
    <t xml:space="preserve"> Planificación, gestión y supervisión de las actividades deportivas, recreativas, culturales y religiosas</t>
  </si>
  <si>
    <t xml:space="preserve"> 4.4 - Educación</t>
  </si>
  <si>
    <t xml:space="preserve"> Educación inicial</t>
  </si>
  <si>
    <t xml:space="preserve"> Educación básica</t>
  </si>
  <si>
    <t xml:space="preserve"> Educación media</t>
  </si>
  <si>
    <t xml:space="preserve"> Educación superior</t>
  </si>
  <si>
    <t xml:space="preserve"> Educación adultos</t>
  </si>
  <si>
    <t xml:space="preserve"> Educación técnica</t>
  </si>
  <si>
    <t xml:space="preserve"> Educación vocacional</t>
  </si>
  <si>
    <t xml:space="preserve"> Enseñanza y capacitación para defensa y seguridad</t>
  </si>
  <si>
    <t xml:space="preserve"> Enseñanza no atribuible a ningún nivel</t>
  </si>
  <si>
    <t xml:space="preserve"> Investigación y desarrollo relacionada con la educación</t>
  </si>
  <si>
    <t xml:space="preserve"> Planificación, gestión y supervisión de la educación</t>
  </si>
  <si>
    <t xml:space="preserve"> 4.5 - Protección social</t>
  </si>
  <si>
    <t xml:space="preserve"> Edad avanzada, pensiones (por edad o incapacidad) </t>
  </si>
  <si>
    <t xml:space="preserve"> Familia e hijos</t>
  </si>
  <si>
    <t xml:space="preserve"> Desempleo </t>
  </si>
  <si>
    <t xml:space="preserve"> Vivienda social </t>
  </si>
  <si>
    <t xml:space="preserve"> Equidad de género</t>
  </si>
  <si>
    <t xml:space="preserve"> Juventud </t>
  </si>
  <si>
    <t xml:space="preserve"> Asistencia social</t>
  </si>
  <si>
    <t xml:space="preserve">    Investigación y desarrollo relacionado con la protección social</t>
  </si>
  <si>
    <t xml:space="preserve"> Planificación, gestión y supervisión de la protección social </t>
  </si>
  <si>
    <t xml:space="preserve"> 5.1 - Intereses y comisiones de deuda pública</t>
  </si>
  <si>
    <t xml:space="preserve">                 Intereses y comisiones de deuda pública</t>
  </si>
  <si>
    <t>Cuadro 12.7</t>
  </si>
  <si>
    <t xml:space="preserve"> REPÚBLICA DOMINICANA: Gastos del Gobierno central, por clasificación funcional, según mes, 2017*</t>
  </si>
  <si>
    <t>Investigación y desarrollo relacionado con la administración general</t>
  </si>
  <si>
    <t>Servicios de protección contra incendios</t>
  </si>
  <si>
    <t>Planificación, gestión y supervisión de vivienda y servicios comunitarios</t>
  </si>
  <si>
    <t xml:space="preserve">             *: Cifras sujeta a rectificación</t>
  </si>
  <si>
    <t xml:space="preserve">    Nota: Los intereses y comisiones de deuda pública incluyen las transferencias destinadas al pago de intereses de la deuda de la recapitalización del Banco Central de la República Dominicana</t>
  </si>
  <si>
    <t>Organos electorales y promoción de la participación ciudadana</t>
  </si>
  <si>
    <t xml:space="preserve">  Comercio de distribución almacenamiento y depósito</t>
  </si>
  <si>
    <t xml:space="preserve">               Hoteles y restaurantes</t>
  </si>
  <si>
    <t xml:space="preserve">               Turismo </t>
  </si>
  <si>
    <t xml:space="preserve"> Servicios de radio, televisión y servicios editoriales</t>
  </si>
  <si>
    <t xml:space="preserve">Total </t>
  </si>
  <si>
    <t xml:space="preserve">  3.3 - Cambio Climático</t>
  </si>
  <si>
    <t xml:space="preserve"> 4.6 - Equidad de género</t>
  </si>
  <si>
    <t>Investigación y desarrollo para la defensa militar y civil y  gestión de riesgo de desastre no climáticos</t>
  </si>
  <si>
    <t xml:space="preserve">                        (en millones RD$)</t>
  </si>
  <si>
    <r>
      <rPr>
        <b/>
        <sz val="9"/>
        <rFont val="Roboto"/>
      </rPr>
      <t>Cuadro 12.7</t>
    </r>
    <r>
      <rPr>
        <sz val="9"/>
        <rFont val="Roboto"/>
      </rPr>
      <t xml:space="preserve"> REPÚBLICA DOMINICANA: Gastos del Gobierno central por mes, según clasificación funcional, 2022*</t>
    </r>
  </si>
  <si>
    <r>
      <rPr>
        <b/>
        <sz val="9"/>
        <rFont val="Roboto"/>
      </rPr>
      <t>Cuadro 12.7</t>
    </r>
    <r>
      <rPr>
        <sz val="9"/>
        <rFont val="Roboto"/>
      </rPr>
      <t xml:space="preserve"> REPÚBLICA DOMINICANA: Gastos del Gobierno central, por mes, según clasificación funcional, 2023*</t>
    </r>
  </si>
  <si>
    <r>
      <rPr>
        <b/>
        <sz val="9"/>
        <rFont val="Roboto"/>
      </rPr>
      <t>Cuadro 12.7</t>
    </r>
    <r>
      <rPr>
        <sz val="9"/>
        <rFont val="Roboto"/>
      </rPr>
      <t xml:space="preserve"> REPÚBLICA DOMINICANA: Gastos del Gobierno central, por mes, según clasificación funcional,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</si>
</sst>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_ * #,##0.00_ ;_ * \-#,##0.00_ ;_ * &quot;-&quot;??_ ;_ @_ "/>
    <numFmt numFmtId="213" formatCode="_-* #,##0.0_-;\-* #,##0.0_-;_-* &quot;-&quot;??_-;_-@_-"/>
    <numFmt numFmtId="214" formatCode="#,##0.0_);\(#,##0.0\)"/>
    <numFmt numFmtId="215" formatCode="_(#,##0.0,,_);_(* \(#,##0.000000\);_(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9"/>
      <name val="Roboto"/>
    </font>
    <font>
      <sz val="11"/>
      <color theme="1"/>
      <name val="Roboto"/>
    </font>
    <font>
      <sz val="10"/>
      <name val="Roboto"/>
    </font>
    <font>
      <sz val="9"/>
      <color indexed="8"/>
      <name val="Roboto"/>
    </font>
    <font>
      <b/>
      <sz val="9"/>
      <color indexed="8"/>
      <name val="Roboto"/>
    </font>
    <font>
      <sz val="7"/>
      <name val="Roboto"/>
    </font>
    <font>
      <b/>
      <sz val="9"/>
      <name val="Roboto"/>
    </font>
    <font>
      <b/>
      <sz val="11"/>
      <color theme="1"/>
      <name val="Roboto"/>
    </font>
    <font>
      <sz val="8"/>
      <name val="Calibri"/>
      <family val="2"/>
      <scheme val="minor"/>
    </font>
    <font>
      <sz val="9"/>
      <name val="Franklin Gothic Book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11"/>
      <color rgb="FFFF0000"/>
      <name val="Roboto"/>
    </font>
    <font>
      <b/>
      <sz val="11"/>
      <color theme="1"/>
      <name val="Robot"/>
    </font>
    <font>
      <b/>
      <sz val="10"/>
      <name val="Roboto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color theme="1"/>
      <name val="Roboto "/>
    </font>
    <font>
      <b/>
      <sz val="9"/>
      <color theme="1"/>
      <name val="Roboto "/>
    </font>
    <font>
      <sz val="9"/>
      <color theme="1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2521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5" fillId="0" borderId="12">
      <protection hidden="1"/>
    </xf>
    <xf numFmtId="0" fontId="23" fillId="34" borderId="0" applyNumberFormat="0" applyBorder="0" applyAlignment="0" applyProtection="0"/>
    <xf numFmtId="188" fontId="53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2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18" fillId="0" borderId="0"/>
    <xf numFmtId="0" fontId="52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18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30" fillId="38" borderId="14" applyNumberFormat="0" applyAlignment="0" applyProtection="0"/>
    <xf numFmtId="0" fontId="58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4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2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0" fontId="19" fillId="82" borderId="27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4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5" fillId="0" borderId="0" applyBorder="0">
      <alignment horizontal="center"/>
    </xf>
    <xf numFmtId="199" fontId="70" fillId="0" borderId="0">
      <protection locked="0"/>
    </xf>
    <xf numFmtId="0" fontId="63" fillId="73" borderId="12" applyNumberFormat="0" applyFont="0" applyBorder="0" applyAlignment="0" applyProtection="0">
      <protection hidden="1"/>
    </xf>
    <xf numFmtId="2" fontId="66" fillId="0" borderId="0">
      <protection locked="0"/>
    </xf>
    <xf numFmtId="2" fontId="67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0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6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68" fillId="0" borderId="0"/>
    <xf numFmtId="197" fontId="69" fillId="0" borderId="0">
      <protection locked="0"/>
    </xf>
    <xf numFmtId="197" fontId="69" fillId="0" borderId="0">
      <protection locked="0"/>
    </xf>
    <xf numFmtId="197" fontId="67" fillId="0" borderId="0">
      <protection locked="0"/>
    </xf>
    <xf numFmtId="197" fontId="66" fillId="0" borderId="0">
      <protection locked="0"/>
    </xf>
    <xf numFmtId="197" fontId="66" fillId="0" borderId="0">
      <protection locked="0"/>
    </xf>
    <xf numFmtId="197" fontId="66" fillId="0" borderId="0">
      <protection locked="0"/>
    </xf>
    <xf numFmtId="197" fontId="67" fillId="0" borderId="0">
      <protection locked="0"/>
    </xf>
    <xf numFmtId="0" fontId="66" fillId="0" borderId="0">
      <protection locked="0"/>
    </xf>
    <xf numFmtId="198" fontId="66" fillId="0" borderId="0">
      <protection locked="0"/>
    </xf>
    <xf numFmtId="2" fontId="18" fillId="0" borderId="0" applyFill="0" applyBorder="0" applyAlignment="0" applyProtection="0"/>
    <xf numFmtId="198" fontId="66" fillId="0" borderId="0">
      <protection locked="0"/>
    </xf>
    <xf numFmtId="199" fontId="70" fillId="0" borderId="0">
      <protection locked="0"/>
    </xf>
    <xf numFmtId="199" fontId="70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6" fillId="0" borderId="0">
      <protection locked="0"/>
    </xf>
    <xf numFmtId="0" fontId="63" fillId="73" borderId="12" applyNumberFormat="0" applyFont="0" applyBorder="0" applyAlignment="0" applyProtection="0">
      <protection hidden="1"/>
    </xf>
    <xf numFmtId="0" fontId="42" fillId="0" borderId="0"/>
    <xf numFmtId="204" fontId="66" fillId="0" borderId="0">
      <protection locked="0"/>
    </xf>
    <xf numFmtId="205" fontId="66" fillId="0" borderId="0">
      <protection locked="0"/>
    </xf>
    <xf numFmtId="0" fontId="75" fillId="0" borderId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6" fillId="0" borderId="0">
      <protection locked="0"/>
    </xf>
    <xf numFmtId="197" fontId="66" fillId="0" borderId="0">
      <protection locked="0"/>
    </xf>
    <xf numFmtId="207" fontId="18" fillId="0" borderId="0" applyFont="0" applyFill="0" applyBorder="0" applyAlignment="0" applyProtection="0"/>
    <xf numFmtId="206" fontId="66" fillId="0" borderId="0">
      <protection locked="0"/>
    </xf>
    <xf numFmtId="43" fontId="42" fillId="0" borderId="0" applyFont="0" applyFill="0" applyBorder="0" applyAlignment="0" applyProtection="0"/>
    <xf numFmtId="197" fontId="66" fillId="0" borderId="0">
      <protection locked="0"/>
    </xf>
    <xf numFmtId="208" fontId="66" fillId="0" borderId="0">
      <protection locked="0"/>
    </xf>
    <xf numFmtId="38" fontId="41" fillId="0" borderId="31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0" fillId="0" borderId="0">
      <protection locked="0"/>
    </xf>
    <xf numFmtId="2" fontId="70" fillId="0" borderId="0">
      <protection locked="0"/>
    </xf>
    <xf numFmtId="197" fontId="66" fillId="0" borderId="0">
      <protection locked="0"/>
    </xf>
    <xf numFmtId="208" fontId="66" fillId="0" borderId="0">
      <protection locked="0"/>
    </xf>
    <xf numFmtId="4" fontId="18" fillId="0" borderId="0" applyFont="0" applyFill="0" applyBorder="0" applyAlignment="0" applyProtection="0"/>
    <xf numFmtId="0" fontId="76" fillId="0" borderId="0" applyProtection="0"/>
    <xf numFmtId="211" fontId="76" fillId="0" borderId="0" applyProtection="0"/>
    <xf numFmtId="0" fontId="77" fillId="0" borderId="0" applyProtection="0"/>
    <xf numFmtId="0" fontId="78" fillId="0" borderId="0" applyProtection="0"/>
    <xf numFmtId="0" fontId="76" fillId="0" borderId="32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79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0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0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0" fillId="0" borderId="0">
      <protection locked="0"/>
    </xf>
    <xf numFmtId="199" fontId="70" fillId="0" borderId="0">
      <protection locked="0"/>
    </xf>
    <xf numFmtId="2" fontId="18" fillId="0" borderId="0" applyFill="0" applyBorder="0" applyAlignment="0" applyProtection="0"/>
    <xf numFmtId="199" fontId="70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0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4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4" fillId="0" borderId="0"/>
    <xf numFmtId="0" fontId="5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3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3" fillId="73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4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73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2" fillId="0" borderId="0">
      <alignment vertical="top"/>
    </xf>
    <xf numFmtId="0" fontId="18" fillId="0" borderId="0"/>
    <xf numFmtId="166" fontId="52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89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3" fillId="73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2" fontId="21" fillId="81" borderId="28">
      <alignment horizontal="center" vertical="center"/>
    </xf>
    <xf numFmtId="0" fontId="55" fillId="0" borderId="12">
      <protection hidden="1"/>
    </xf>
    <xf numFmtId="0" fontId="56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7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3" borderId="0" applyNumberFormat="0" applyBorder="0" applyAlignment="0" applyProtection="0"/>
    <xf numFmtId="0" fontId="57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0" applyNumberFormat="0" applyBorder="0" applyAlignment="0" applyProtection="0"/>
    <xf numFmtId="0" fontId="58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2" fontId="59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8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1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29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2" fillId="0" borderId="0" applyFont="0" applyFill="0" applyBorder="0" applyAlignment="0" applyProtection="0"/>
    <xf numFmtId="0" fontId="18" fillId="55" borderId="0" applyNumberFormat="0" applyBorder="0" applyAlignment="0"/>
    <xf numFmtId="0" fontId="51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59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4" borderId="30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2" fontId="18" fillId="0" borderId="0">
      <protection locked="0"/>
    </xf>
    <xf numFmtId="0" fontId="57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2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4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3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5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0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3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1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9" fillId="0" borderId="0"/>
    <xf numFmtId="0" fontId="1" fillId="0" borderId="0"/>
    <xf numFmtId="0" fontId="63" fillId="73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6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55" fillId="0" borderId="12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0" fontId="63" fillId="73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0" fontId="58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0" fillId="0" borderId="0"/>
    <xf numFmtId="0" fontId="8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5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18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39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45" fillId="0" borderId="12" applyNumberFormat="0" applyFill="0" applyBorder="0" applyAlignment="0" applyProtection="0">
      <protection hidden="1"/>
    </xf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0" fontId="60" fillId="73" borderId="12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84" fillId="58" borderId="0" xfId="0" applyFont="1" applyFill="1"/>
    <xf numFmtId="0" fontId="85" fillId="58" borderId="0" xfId="0" applyFont="1" applyFill="1"/>
    <xf numFmtId="0" fontId="84" fillId="58" borderId="0" xfId="0" applyFont="1" applyFill="1" applyAlignment="1">
      <alignment wrapText="1"/>
    </xf>
    <xf numFmtId="0" fontId="86" fillId="58" borderId="0" xfId="0" applyFont="1" applyFill="1"/>
    <xf numFmtId="0" fontId="84" fillId="58" borderId="0" xfId="3091" applyFont="1" applyFill="1" applyAlignment="1">
      <alignment horizontal="left" wrapText="1" indent="1"/>
    </xf>
    <xf numFmtId="0" fontId="84" fillId="58" borderId="33" xfId="3091" applyFont="1" applyFill="1" applyBorder="1" applyAlignment="1">
      <alignment horizontal="left" wrapText="1" indent="1"/>
    </xf>
    <xf numFmtId="0" fontId="86" fillId="58" borderId="0" xfId="3091" applyFont="1" applyFill="1"/>
    <xf numFmtId="0" fontId="90" fillId="57" borderId="26" xfId="3091" applyFont="1" applyFill="1" applyBorder="1" applyAlignment="1">
      <alignment vertical="center"/>
    </xf>
    <xf numFmtId="0" fontId="90" fillId="57" borderId="26" xfId="3091" applyFont="1" applyFill="1" applyBorder="1" applyAlignment="1">
      <alignment horizontal="center" vertical="center"/>
    </xf>
    <xf numFmtId="0" fontId="91" fillId="58" borderId="0" xfId="0" applyFont="1" applyFill="1"/>
    <xf numFmtId="0" fontId="90" fillId="58" borderId="0" xfId="3091" applyFont="1" applyFill="1" applyAlignment="1">
      <alignment horizontal="left" wrapText="1" indent="1"/>
    </xf>
    <xf numFmtId="0" fontId="93" fillId="58" borderId="0" xfId="0" applyFont="1" applyFill="1"/>
    <xf numFmtId="0" fontId="0" fillId="58" borderId="0" xfId="0" applyFill="1"/>
    <xf numFmtId="0" fontId="94" fillId="58" borderId="0" xfId="0" applyFont="1" applyFill="1" applyAlignment="1">
      <alignment wrapText="1"/>
    </xf>
    <xf numFmtId="0" fontId="95" fillId="58" borderId="0" xfId="0" applyFont="1" applyFill="1"/>
    <xf numFmtId="0" fontId="93" fillId="58" borderId="0" xfId="0" applyFont="1" applyFill="1" applyAlignment="1">
      <alignment wrapText="1"/>
    </xf>
    <xf numFmtId="0" fontId="0" fillId="58" borderId="0" xfId="0" applyFill="1" applyAlignment="1">
      <alignment horizontal="left" indent="2"/>
    </xf>
    <xf numFmtId="0" fontId="18" fillId="58" borderId="0" xfId="3091" applyFill="1"/>
    <xf numFmtId="0" fontId="93" fillId="58" borderId="0" xfId="3091" applyFont="1" applyFill="1"/>
    <xf numFmtId="0" fontId="94" fillId="58" borderId="0" xfId="3091" applyFont="1" applyFill="1" applyAlignment="1">
      <alignment wrapText="1"/>
    </xf>
    <xf numFmtId="0" fontId="95" fillId="58" borderId="0" xfId="3091" applyFont="1" applyFill="1"/>
    <xf numFmtId="0" fontId="93" fillId="58" borderId="0" xfId="3091" applyFont="1" applyFill="1" applyAlignment="1">
      <alignment wrapText="1"/>
    </xf>
    <xf numFmtId="0" fontId="18" fillId="58" borderId="0" xfId="3091" applyFill="1" applyAlignment="1">
      <alignment horizontal="left" indent="2"/>
    </xf>
    <xf numFmtId="39" fontId="87" fillId="57" borderId="0" xfId="0" applyNumberFormat="1" applyFont="1" applyFill="1" applyAlignment="1">
      <alignment horizontal="right" vertical="justify" indent="2"/>
    </xf>
    <xf numFmtId="0" fontId="85" fillId="58" borderId="0" xfId="0" applyFont="1" applyFill="1" applyAlignment="1">
      <alignment horizontal="left" indent="2"/>
    </xf>
    <xf numFmtId="0" fontId="90" fillId="57" borderId="0" xfId="3091" applyFont="1" applyFill="1" applyAlignment="1">
      <alignment vertical="center"/>
    </xf>
    <xf numFmtId="39" fontId="88" fillId="57" borderId="0" xfId="3091" applyNumberFormat="1" applyFont="1" applyFill="1" applyAlignment="1">
      <alignment horizontal="right" vertical="justify" indent="2"/>
    </xf>
    <xf numFmtId="39" fontId="87" fillId="57" borderId="0" xfId="3091" applyNumberFormat="1" applyFont="1" applyFill="1" applyAlignment="1">
      <alignment horizontal="right" vertical="justify" indent="2"/>
    </xf>
    <xf numFmtId="0" fontId="96" fillId="58" borderId="0" xfId="0" applyFont="1" applyFill="1"/>
    <xf numFmtId="0" fontId="90" fillId="57" borderId="0" xfId="3091" applyFont="1" applyFill="1" applyAlignment="1">
      <alignment horizontal="left" vertical="center"/>
    </xf>
    <xf numFmtId="0" fontId="84" fillId="58" borderId="0" xfId="3091" applyFont="1" applyFill="1" applyAlignment="1">
      <alignment wrapText="1"/>
    </xf>
    <xf numFmtId="2" fontId="89" fillId="57" borderId="0" xfId="3091" applyNumberFormat="1" applyFont="1" applyFill="1" applyAlignment="1">
      <alignment horizontal="left"/>
    </xf>
    <xf numFmtId="2" fontId="89" fillId="57" borderId="0" xfId="3091" applyNumberFormat="1" applyFont="1" applyFill="1"/>
    <xf numFmtId="2" fontId="89" fillId="57" borderId="0" xfId="3091" applyNumberFormat="1" applyFont="1" applyFill="1" applyAlignment="1">
      <alignment horizontal="left" indent="3"/>
    </xf>
    <xf numFmtId="0" fontId="84" fillId="57" borderId="0" xfId="3091" applyFont="1" applyFill="1" applyAlignment="1">
      <alignment vertical="center"/>
    </xf>
    <xf numFmtId="214" fontId="88" fillId="57" borderId="0" xfId="3091" applyNumberFormat="1" applyFont="1" applyFill="1" applyAlignment="1">
      <alignment vertical="justify"/>
    </xf>
    <xf numFmtId="214" fontId="87" fillId="57" borderId="0" xfId="3091" applyNumberFormat="1" applyFont="1" applyFill="1" applyAlignment="1">
      <alignment vertical="justify"/>
    </xf>
    <xf numFmtId="214" fontId="87" fillId="57" borderId="33" xfId="3091" applyNumberFormat="1" applyFont="1" applyFill="1" applyBorder="1" applyAlignment="1">
      <alignment vertical="justify"/>
    </xf>
    <xf numFmtId="0" fontId="97" fillId="58" borderId="0" xfId="0" applyFont="1" applyFill="1"/>
    <xf numFmtId="0" fontId="84" fillId="57" borderId="0" xfId="3091" applyFont="1" applyFill="1" applyAlignment="1">
      <alignment horizontal="left" vertical="center" indent="1"/>
    </xf>
    <xf numFmtId="0" fontId="90" fillId="57" borderId="0" xfId="3091" applyFont="1" applyFill="1" applyAlignment="1">
      <alignment horizontal="left" vertical="center" indent="1"/>
    </xf>
    <xf numFmtId="213" fontId="85" fillId="58" borderId="0" xfId="315" applyNumberFormat="1" applyFont="1" applyFill="1" applyAlignment="1">
      <alignment horizontal="right" vertical="center"/>
    </xf>
    <xf numFmtId="2" fontId="89" fillId="57" borderId="0" xfId="3091" applyNumberFormat="1" applyFont="1" applyFill="1" applyAlignment="1"/>
    <xf numFmtId="0" fontId="90" fillId="57" borderId="26" xfId="0" applyFont="1" applyFill="1" applyBorder="1" applyAlignment="1">
      <alignment horizontal="center" vertical="center"/>
    </xf>
    <xf numFmtId="0" fontId="84" fillId="57" borderId="33" xfId="3091" applyFont="1" applyFill="1" applyBorder="1" applyAlignment="1">
      <alignment horizontal="left" vertical="center" indent="2"/>
    </xf>
    <xf numFmtId="0" fontId="90" fillId="57" borderId="33" xfId="3091" applyFont="1" applyFill="1" applyBorder="1" applyAlignment="1">
      <alignment horizontal="left" vertical="center" indent="2"/>
    </xf>
    <xf numFmtId="0" fontId="85" fillId="58" borderId="0" xfId="0" applyFont="1" applyFill="1" applyAlignment="1">
      <alignment horizontal="left" indent="3"/>
    </xf>
    <xf numFmtId="214" fontId="88" fillId="57" borderId="33" xfId="3091" applyNumberFormat="1" applyFont="1" applyFill="1" applyBorder="1" applyAlignment="1">
      <alignment vertical="justify"/>
    </xf>
    <xf numFmtId="0" fontId="98" fillId="58" borderId="0" xfId="3091" applyFont="1" applyFill="1"/>
    <xf numFmtId="213" fontId="85" fillId="58" borderId="0" xfId="3573" applyNumberFormat="1" applyFont="1" applyFill="1" applyAlignment="1">
      <alignment horizontal="right" vertical="center"/>
    </xf>
    <xf numFmtId="0" fontId="86" fillId="58" borderId="0" xfId="3091" applyFont="1" applyFill="1" applyAlignment="1">
      <alignment horizontal="left" indent="3"/>
    </xf>
    <xf numFmtId="214" fontId="86" fillId="58" borderId="0" xfId="3091" applyNumberFormat="1" applyFont="1" applyFill="1" applyAlignment="1"/>
    <xf numFmtId="0" fontId="84" fillId="58" borderId="0" xfId="3091" applyFont="1" applyFill="1" applyAlignment="1">
      <alignment horizontal="left" wrapText="1" indent="3"/>
    </xf>
    <xf numFmtId="0" fontId="84" fillId="58" borderId="0" xfId="3091" applyFont="1" applyFill="1" applyAlignment="1">
      <alignment horizontal="left" wrapText="1" indent="4"/>
    </xf>
    <xf numFmtId="0" fontId="84" fillId="58" borderId="0" xfId="3091" applyFont="1" applyFill="1" applyAlignment="1">
      <alignment horizontal="left" wrapText="1" indent="5"/>
    </xf>
    <xf numFmtId="0" fontId="84" fillId="58" borderId="0" xfId="3091" applyFont="1" applyFill="1" applyAlignment="1">
      <alignment horizontal="left" wrapText="1" indent="6"/>
    </xf>
    <xf numFmtId="0" fontId="90" fillId="58" borderId="0" xfId="3091" applyFont="1" applyFill="1" applyAlignment="1">
      <alignment horizontal="left" wrapText="1"/>
    </xf>
    <xf numFmtId="39" fontId="99" fillId="57" borderId="0" xfId="0" applyNumberFormat="1" applyFont="1" applyFill="1" applyBorder="1" applyAlignment="1" applyProtection="1">
      <alignment horizontal="right" vertical="justify" indent="2"/>
    </xf>
    <xf numFmtId="0" fontId="0" fillId="58" borderId="0" xfId="0" applyFill="1" applyBorder="1"/>
    <xf numFmtId="0" fontId="0" fillId="58" borderId="0" xfId="0" applyFill="1" applyBorder="1" applyAlignment="1">
      <alignment horizontal="left" indent="2"/>
    </xf>
    <xf numFmtId="0" fontId="94" fillId="57" borderId="26" xfId="0" applyFont="1" applyFill="1" applyBorder="1" applyAlignment="1">
      <alignment vertical="center"/>
    </xf>
    <xf numFmtId="0" fontId="94" fillId="57" borderId="26" xfId="0" applyFont="1" applyFill="1" applyBorder="1" applyAlignment="1">
      <alignment horizontal="center" vertical="center"/>
    </xf>
    <xf numFmtId="0" fontId="94" fillId="57" borderId="0" xfId="0" applyFont="1" applyFill="1" applyBorder="1" applyAlignment="1">
      <alignment vertical="center"/>
    </xf>
    <xf numFmtId="0" fontId="94" fillId="57" borderId="0" xfId="0" applyFont="1" applyFill="1" applyBorder="1" applyAlignment="1">
      <alignment horizontal="center" vertical="center"/>
    </xf>
    <xf numFmtId="0" fontId="93" fillId="58" borderId="0" xfId="0" applyFont="1" applyFill="1" applyAlignment="1">
      <alignment horizontal="left" wrapText="1" indent="1"/>
    </xf>
    <xf numFmtId="39" fontId="100" fillId="57" borderId="0" xfId="0" applyNumberFormat="1" applyFont="1" applyFill="1" applyBorder="1" applyAlignment="1" applyProtection="1">
      <alignment horizontal="right" vertical="justify" indent="2"/>
    </xf>
    <xf numFmtId="39" fontId="100" fillId="57" borderId="0" xfId="0" applyNumberFormat="1" applyFont="1" applyFill="1" applyBorder="1" applyAlignment="1" applyProtection="1">
      <alignment horizontal="left" vertical="justify" indent="1"/>
    </xf>
    <xf numFmtId="0" fontId="94" fillId="57" borderId="0" xfId="0" applyFont="1" applyFill="1" applyBorder="1" applyAlignment="1">
      <alignment horizontal="left" vertical="center"/>
    </xf>
    <xf numFmtId="0" fontId="0" fillId="58" borderId="0" xfId="0" applyFont="1" applyFill="1"/>
    <xf numFmtId="0" fontId="94" fillId="57" borderId="0" xfId="0" applyFont="1" applyFill="1" applyBorder="1" applyAlignment="1">
      <alignment horizontal="left" vertical="center" indent="1"/>
    </xf>
    <xf numFmtId="0" fontId="94" fillId="57" borderId="35" xfId="0" applyFont="1" applyFill="1" applyBorder="1" applyAlignment="1">
      <alignment horizontal="left" vertical="center" indent="2"/>
    </xf>
    <xf numFmtId="39" fontId="99" fillId="57" borderId="35" xfId="0" applyNumberFormat="1" applyFont="1" applyFill="1" applyBorder="1" applyAlignment="1" applyProtection="1">
      <alignment horizontal="right" vertical="justify" indent="2"/>
    </xf>
    <xf numFmtId="2" fontId="101" fillId="57" borderId="0" xfId="0" applyNumberFormat="1" applyFont="1" applyFill="1" applyBorder="1" applyAlignment="1"/>
    <xf numFmtId="0" fontId="94" fillId="57" borderId="0" xfId="0" applyFont="1" applyFill="1" applyBorder="1" applyAlignment="1">
      <alignment horizontal="center" vertical="center" wrapText="1"/>
    </xf>
    <xf numFmtId="2" fontId="101" fillId="57" borderId="0" xfId="0" applyNumberFormat="1" applyFont="1" applyFill="1" applyBorder="1" applyAlignment="1">
      <alignment horizontal="left"/>
    </xf>
    <xf numFmtId="2" fontId="101" fillId="57" borderId="0" xfId="0" applyNumberFormat="1" applyFont="1" applyFill="1" applyBorder="1" applyAlignment="1">
      <alignment horizontal="left" indent="3"/>
    </xf>
    <xf numFmtId="214" fontId="87" fillId="57" borderId="0" xfId="3091" applyNumberFormat="1" applyFont="1" applyFill="1" applyBorder="1" applyAlignment="1">
      <alignment vertical="justify"/>
    </xf>
    <xf numFmtId="0" fontId="85" fillId="58" borderId="0" xfId="0" applyFont="1" applyFill="1" applyBorder="1"/>
    <xf numFmtId="0" fontId="84" fillId="58" borderId="0" xfId="3091" applyFont="1" applyFill="1" applyAlignment="1">
      <alignment horizontal="left" vertical="center" wrapText="1"/>
    </xf>
    <xf numFmtId="0" fontId="84" fillId="58" borderId="0" xfId="3091" applyFont="1" applyFill="1" applyAlignment="1">
      <alignment horizontal="left" wrapText="1"/>
    </xf>
    <xf numFmtId="0" fontId="90" fillId="57" borderId="26" xfId="3091" applyFont="1" applyFill="1" applyBorder="1" applyAlignment="1">
      <alignment horizontal="right" vertical="center"/>
    </xf>
    <xf numFmtId="0" fontId="84" fillId="57" borderId="0" xfId="3091" applyFont="1" applyFill="1" applyAlignment="1">
      <alignment horizontal="left" vertical="center"/>
    </xf>
    <xf numFmtId="215" fontId="102" fillId="58" borderId="0" xfId="12520" applyNumberFormat="1" applyFont="1" applyFill="1" applyAlignment="1">
      <alignment horizontal="right" vertical="center"/>
    </xf>
    <xf numFmtId="215" fontId="102" fillId="58" borderId="33" xfId="12520" applyNumberFormat="1" applyFont="1" applyFill="1" applyBorder="1" applyAlignment="1">
      <alignment horizontal="right" vertical="center"/>
    </xf>
    <xf numFmtId="215" fontId="103" fillId="58" borderId="34" xfId="12520" applyNumberFormat="1" applyFont="1" applyFill="1" applyBorder="1" applyAlignment="1">
      <alignment horizontal="right" vertical="center"/>
    </xf>
    <xf numFmtId="215" fontId="103" fillId="58" borderId="0" xfId="12520" applyNumberFormat="1" applyFont="1" applyFill="1" applyAlignment="1">
      <alignment horizontal="right" vertical="center"/>
    </xf>
    <xf numFmtId="215" fontId="103" fillId="58" borderId="0" xfId="12520" applyNumberFormat="1" applyFont="1" applyFill="1" applyBorder="1" applyAlignment="1">
      <alignment horizontal="right" vertical="center"/>
    </xf>
    <xf numFmtId="215" fontId="103" fillId="58" borderId="33" xfId="12520" applyNumberFormat="1" applyFont="1" applyFill="1" applyBorder="1" applyAlignment="1">
      <alignment horizontal="right" vertical="center"/>
    </xf>
    <xf numFmtId="215" fontId="102" fillId="58" borderId="0" xfId="12520" applyNumberFormat="1" applyFont="1" applyFill="1" applyAlignment="1">
      <alignment vertical="center"/>
    </xf>
    <xf numFmtId="215" fontId="103" fillId="58" borderId="0" xfId="12520" applyNumberFormat="1" applyFont="1" applyFill="1" applyBorder="1" applyAlignment="1">
      <alignment vertical="center"/>
    </xf>
    <xf numFmtId="214" fontId="85" fillId="58" borderId="0" xfId="0" applyNumberFormat="1" applyFont="1" applyFill="1"/>
    <xf numFmtId="0" fontId="104" fillId="58" borderId="0" xfId="3091" applyFont="1" applyFill="1" applyAlignment="1">
      <alignment horizontal="left" wrapText="1" indent="5"/>
    </xf>
    <xf numFmtId="215" fontId="102" fillId="58" borderId="0" xfId="12520" applyNumberFormat="1" applyFont="1" applyFill="1" applyBorder="1" applyAlignment="1">
      <alignment horizontal="right" vertical="center"/>
    </xf>
    <xf numFmtId="0" fontId="84" fillId="58" borderId="0" xfId="3091" applyFont="1" applyFill="1" applyAlignment="1">
      <alignment horizontal="left" vertical="center" wrapText="1" indent="1"/>
    </xf>
    <xf numFmtId="2" fontId="89" fillId="57" borderId="34" xfId="3091" applyNumberFormat="1" applyFont="1" applyFill="1" applyBorder="1" applyAlignment="1">
      <alignment horizontal="left"/>
    </xf>
    <xf numFmtId="0" fontId="84" fillId="58" borderId="0" xfId="3091" applyFont="1" applyFill="1" applyAlignment="1">
      <alignment horizontal="left" wrapText="1"/>
    </xf>
    <xf numFmtId="0" fontId="94" fillId="58" borderId="0" xfId="0" applyFont="1" applyFill="1" applyAlignment="1">
      <alignment horizontal="center" wrapText="1"/>
    </xf>
    <xf numFmtId="0" fontId="93" fillId="58" borderId="0" xfId="0" applyFont="1" applyFill="1" applyAlignment="1">
      <alignment horizontal="center" wrapText="1"/>
    </xf>
    <xf numFmtId="0" fontId="84" fillId="58" borderId="0" xfId="3091" applyFont="1" applyFill="1" applyAlignment="1">
      <alignment horizontal="center" wrapText="1"/>
    </xf>
    <xf numFmtId="0" fontId="84" fillId="58" borderId="0" xfId="3091" applyFont="1" applyFill="1" applyAlignment="1">
      <alignment horizontal="left" wrapText="1"/>
    </xf>
    <xf numFmtId="0" fontId="84" fillId="58" borderId="0" xfId="0" applyFont="1" applyFill="1" applyAlignment="1">
      <alignment horizontal="center" vertical="center" wrapText="1"/>
    </xf>
    <xf numFmtId="0" fontId="84" fillId="58" borderId="0" xfId="0" applyFont="1" applyFill="1" applyAlignment="1">
      <alignment horizontal="left" vertical="center" wrapText="1"/>
    </xf>
    <xf numFmtId="0" fontId="84" fillId="58" borderId="0" xfId="0" applyFont="1" applyFill="1" applyAlignment="1">
      <alignment horizontal="center" vertical="center"/>
    </xf>
    <xf numFmtId="0" fontId="84" fillId="58" borderId="0" xfId="0" applyFont="1" applyFill="1" applyAlignment="1">
      <alignment horizontal="left" vertical="center"/>
    </xf>
  </cellXfs>
  <cellStyles count="12521">
    <cellStyle name="1 indent" xfId="2"/>
    <cellStyle name="1 indent 2" xfId="965"/>
    <cellStyle name="1 indent 2 2" xfId="3454"/>
    <cellStyle name="1 indent 3" xfId="4055"/>
    <cellStyle name="1 indent 4" xfId="4945"/>
    <cellStyle name="2 indents" xfId="3"/>
    <cellStyle name="2 indents 2" xfId="966"/>
    <cellStyle name="2 indents 2 2" xfId="3455"/>
    <cellStyle name="2 indents 3" xfId="4056"/>
    <cellStyle name="2 indents 4" xfId="4944"/>
    <cellStyle name="20% - Accent1" xfId="4"/>
    <cellStyle name="20% - Accent1 2" xfId="967"/>
    <cellStyle name="20% - Accent1 3" xfId="3456"/>
    <cellStyle name="20% - Accent1 4" xfId="4057"/>
    <cellStyle name="20% - Accent1 5" xfId="4943"/>
    <cellStyle name="20% - Accent2" xfId="5"/>
    <cellStyle name="20% - Accent2 2" xfId="968"/>
    <cellStyle name="20% - Accent2 3" xfId="3457"/>
    <cellStyle name="20% - Accent2 4" xfId="4058"/>
    <cellStyle name="20% - Accent2 5" xfId="4942"/>
    <cellStyle name="20% - Accent3" xfId="6"/>
    <cellStyle name="20% - Accent3 2" xfId="969"/>
    <cellStyle name="20% - Accent3 3" xfId="3458"/>
    <cellStyle name="20% - Accent3 4" xfId="4059"/>
    <cellStyle name="20% - Accent3 5" xfId="4662"/>
    <cellStyle name="20% - Accent4" xfId="7"/>
    <cellStyle name="20% - Accent4 2" xfId="970"/>
    <cellStyle name="20% - Accent4 3" xfId="3459"/>
    <cellStyle name="20% - Accent4 4" xfId="4060"/>
    <cellStyle name="20% - Accent4 5" xfId="4941"/>
    <cellStyle name="20% - Accent5" xfId="8"/>
    <cellStyle name="20% - Accent5 2" xfId="971"/>
    <cellStyle name="20% - Accent5 3" xfId="3460"/>
    <cellStyle name="20% - Accent5 4" xfId="4061"/>
    <cellStyle name="20% - Accent5 5" xfId="4940"/>
    <cellStyle name="20% - Accent6" xfId="9"/>
    <cellStyle name="20% - Accent6 2" xfId="972"/>
    <cellStyle name="20% - Accent6 3" xfId="3461"/>
    <cellStyle name="20% - Accent6 4" xfId="4062"/>
    <cellStyle name="20% - Accent6 5" xfId="4939"/>
    <cellStyle name="20% - Colore 1" xfId="10"/>
    <cellStyle name="20% - Colore 1 10" xfId="974"/>
    <cellStyle name="20% - Colore 1 10 2" xfId="1941"/>
    <cellStyle name="20% - Colore 1 11" xfId="975"/>
    <cellStyle name="20% - Colore 1 11 2" xfId="1942"/>
    <cellStyle name="20% - Colore 1 12" xfId="976"/>
    <cellStyle name="20% - Colore 1 12 2" xfId="1943"/>
    <cellStyle name="20% - Colore 1 13" xfId="1944"/>
    <cellStyle name="20% - Colore 1 14" xfId="3462"/>
    <cellStyle name="20% - Colore 1 15" xfId="4063"/>
    <cellStyle name="20% - Colore 1 16" xfId="4648"/>
    <cellStyle name="20% - Colore 1 2" xfId="973"/>
    <cellStyle name="20% - Colore 1 2 2" xfId="977"/>
    <cellStyle name="20% - Colore 1 2 2 2" xfId="1945"/>
    <cellStyle name="20% - Colore 1 2 3" xfId="1946"/>
    <cellStyle name="20% - Colore 1 3" xfId="978"/>
    <cellStyle name="20% - Colore 1 3 2" xfId="979"/>
    <cellStyle name="20% - Colore 1 3 2 2" xfId="1947"/>
    <cellStyle name="20% - Colore 1 3 3" xfId="1948"/>
    <cellStyle name="20% - Colore 1 4" xfId="980"/>
    <cellStyle name="20% - Colore 1 4 2" xfId="981"/>
    <cellStyle name="20% - Colore 1 4 2 2" xfId="1949"/>
    <cellStyle name="20% - Colore 1 4 3" xfId="1950"/>
    <cellStyle name="20% - Colore 1 5" xfId="982"/>
    <cellStyle name="20% - Colore 1 5 2" xfId="983"/>
    <cellStyle name="20% - Colore 1 5 2 2" xfId="1951"/>
    <cellStyle name="20% - Colore 1 5 3" xfId="1952"/>
    <cellStyle name="20% - Colore 1 6" xfId="984"/>
    <cellStyle name="20% - Colore 1 6 2" xfId="985"/>
    <cellStyle name="20% - Colore 1 6 2 2" xfId="1953"/>
    <cellStyle name="20% - Colore 1 6 3" xfId="1954"/>
    <cellStyle name="20% - Colore 1 7" xfId="986"/>
    <cellStyle name="20% - Colore 1 7 2" xfId="987"/>
    <cellStyle name="20% - Colore 1 7 2 2" xfId="1955"/>
    <cellStyle name="20% - Colore 1 7 3" xfId="1956"/>
    <cellStyle name="20% - Colore 1 8" xfId="988"/>
    <cellStyle name="20% - Colore 1 8 2" xfId="989"/>
    <cellStyle name="20% - Colore 1 8 2 2" xfId="1957"/>
    <cellStyle name="20% - Colore 1 8 3" xfId="1958"/>
    <cellStyle name="20% - Colore 1 9" xfId="990"/>
    <cellStyle name="20% - Colore 1 9 2" xfId="1959"/>
    <cellStyle name="20% - Colore 2" xfId="11"/>
    <cellStyle name="20% - Colore 2 10" xfId="992"/>
    <cellStyle name="20% - Colore 2 10 2" xfId="1960"/>
    <cellStyle name="20% - Colore 2 11" xfId="993"/>
    <cellStyle name="20% - Colore 2 11 2" xfId="1961"/>
    <cellStyle name="20% - Colore 2 12" xfId="994"/>
    <cellStyle name="20% - Colore 2 12 2" xfId="1962"/>
    <cellStyle name="20% - Colore 2 13" xfId="1963"/>
    <cellStyle name="20% - Colore 2 14" xfId="3463"/>
    <cellStyle name="20% - Colore 2 15" xfId="4064"/>
    <cellStyle name="20% - Colore 2 16" xfId="4938"/>
    <cellStyle name="20% - Colore 2 2" xfId="991"/>
    <cellStyle name="20% - Colore 2 2 2" xfId="995"/>
    <cellStyle name="20% - Colore 2 2 2 2" xfId="1964"/>
    <cellStyle name="20% - Colore 2 2 3" xfId="1965"/>
    <cellStyle name="20% - Colore 2 3" xfId="996"/>
    <cellStyle name="20% - Colore 2 3 2" xfId="997"/>
    <cellStyle name="20% - Colore 2 3 2 2" xfId="1966"/>
    <cellStyle name="20% - Colore 2 3 3" xfId="1967"/>
    <cellStyle name="20% - Colore 2 4" xfId="998"/>
    <cellStyle name="20% - Colore 2 4 2" xfId="999"/>
    <cellStyle name="20% - Colore 2 4 2 2" xfId="1968"/>
    <cellStyle name="20% - Colore 2 4 3" xfId="1969"/>
    <cellStyle name="20% - Colore 2 5" xfId="1000"/>
    <cellStyle name="20% - Colore 2 5 2" xfId="1001"/>
    <cellStyle name="20% - Colore 2 5 2 2" xfId="1970"/>
    <cellStyle name="20% - Colore 2 5 3" xfId="1971"/>
    <cellStyle name="20% - Colore 2 6" xfId="1002"/>
    <cellStyle name="20% - Colore 2 6 2" xfId="1003"/>
    <cellStyle name="20% - Colore 2 6 2 2" xfId="1972"/>
    <cellStyle name="20% - Colore 2 6 3" xfId="1973"/>
    <cellStyle name="20% - Colore 2 7" xfId="1004"/>
    <cellStyle name="20% - Colore 2 7 2" xfId="1005"/>
    <cellStyle name="20% - Colore 2 7 2 2" xfId="1974"/>
    <cellStyle name="20% - Colore 2 7 3" xfId="1975"/>
    <cellStyle name="20% - Colore 2 8" xfId="1006"/>
    <cellStyle name="20% - Colore 2 8 2" xfId="1007"/>
    <cellStyle name="20% - Colore 2 8 2 2" xfId="1976"/>
    <cellStyle name="20% - Colore 2 8 3" xfId="1977"/>
    <cellStyle name="20% - Colore 2 9" xfId="1008"/>
    <cellStyle name="20% - Colore 2 9 2" xfId="1978"/>
    <cellStyle name="20% - Colore 3" xfId="12"/>
    <cellStyle name="20% - Colore 3 10" xfId="1010"/>
    <cellStyle name="20% - Colore 3 10 2" xfId="1979"/>
    <cellStyle name="20% - Colore 3 11" xfId="1011"/>
    <cellStyle name="20% - Colore 3 11 2" xfId="1980"/>
    <cellStyle name="20% - Colore 3 12" xfId="1012"/>
    <cellStyle name="20% - Colore 3 12 2" xfId="1981"/>
    <cellStyle name="20% - Colore 3 13" xfId="1982"/>
    <cellStyle name="20% - Colore 3 14" xfId="3464"/>
    <cellStyle name="20% - Colore 3 15" xfId="4065"/>
    <cellStyle name="20% - Colore 3 16" xfId="4612"/>
    <cellStyle name="20% - Colore 3 2" xfId="1009"/>
    <cellStyle name="20% - Colore 3 2 2" xfId="1013"/>
    <cellStyle name="20% - Colore 3 2 2 2" xfId="1983"/>
    <cellStyle name="20% - Colore 3 2 3" xfId="1984"/>
    <cellStyle name="20% - Colore 3 3" xfId="1014"/>
    <cellStyle name="20% - Colore 3 3 2" xfId="1015"/>
    <cellStyle name="20% - Colore 3 3 2 2" xfId="1985"/>
    <cellStyle name="20% - Colore 3 3 3" xfId="1986"/>
    <cellStyle name="20% - Colore 3 4" xfId="1016"/>
    <cellStyle name="20% - Colore 3 4 2" xfId="1017"/>
    <cellStyle name="20% - Colore 3 4 2 2" xfId="1987"/>
    <cellStyle name="20% - Colore 3 4 3" xfId="1988"/>
    <cellStyle name="20% - Colore 3 5" xfId="1018"/>
    <cellStyle name="20% - Colore 3 5 2" xfId="1019"/>
    <cellStyle name="20% - Colore 3 5 2 2" xfId="1989"/>
    <cellStyle name="20% - Colore 3 5 3" xfId="1990"/>
    <cellStyle name="20% - Colore 3 6" xfId="1020"/>
    <cellStyle name="20% - Colore 3 6 2" xfId="1021"/>
    <cellStyle name="20% - Colore 3 6 2 2" xfId="1991"/>
    <cellStyle name="20% - Colore 3 6 3" xfId="1992"/>
    <cellStyle name="20% - Colore 3 7" xfId="1022"/>
    <cellStyle name="20% - Colore 3 7 2" xfId="1023"/>
    <cellStyle name="20% - Colore 3 7 2 2" xfId="1993"/>
    <cellStyle name="20% - Colore 3 7 3" xfId="1994"/>
    <cellStyle name="20% - Colore 3 8" xfId="1024"/>
    <cellStyle name="20% - Colore 3 8 2" xfId="1025"/>
    <cellStyle name="20% - Colore 3 8 2 2" xfId="1995"/>
    <cellStyle name="20% - Colore 3 8 3" xfId="1996"/>
    <cellStyle name="20% - Colore 3 9" xfId="1026"/>
    <cellStyle name="20% - Colore 3 9 2" xfId="1997"/>
    <cellStyle name="20% - Colore 4" xfId="13"/>
    <cellStyle name="20% - Colore 4 10" xfId="1028"/>
    <cellStyle name="20% - Colore 4 10 2" xfId="1998"/>
    <cellStyle name="20% - Colore 4 11" xfId="1029"/>
    <cellStyle name="20% - Colore 4 11 2" xfId="1999"/>
    <cellStyle name="20% - Colore 4 12" xfId="1030"/>
    <cellStyle name="20% - Colore 4 12 2" xfId="2000"/>
    <cellStyle name="20% - Colore 4 13" xfId="2001"/>
    <cellStyle name="20% - Colore 4 14" xfId="3465"/>
    <cellStyle name="20% - Colore 4 15" xfId="4066"/>
    <cellStyle name="20% - Colore 4 16" xfId="4609"/>
    <cellStyle name="20% - Colore 4 2" xfId="1027"/>
    <cellStyle name="20% - Colore 4 2 2" xfId="1031"/>
    <cellStyle name="20% - Colore 4 2 2 2" xfId="2002"/>
    <cellStyle name="20% - Colore 4 2 3" xfId="2003"/>
    <cellStyle name="20% - Colore 4 3" xfId="1032"/>
    <cellStyle name="20% - Colore 4 3 2" xfId="1033"/>
    <cellStyle name="20% - Colore 4 3 2 2" xfId="2004"/>
    <cellStyle name="20% - Colore 4 3 3" xfId="2005"/>
    <cellStyle name="20% - Colore 4 4" xfId="1034"/>
    <cellStyle name="20% - Colore 4 4 2" xfId="1035"/>
    <cellStyle name="20% - Colore 4 4 2 2" xfId="2006"/>
    <cellStyle name="20% - Colore 4 4 3" xfId="2007"/>
    <cellStyle name="20% - Colore 4 5" xfId="1036"/>
    <cellStyle name="20% - Colore 4 5 2" xfId="1037"/>
    <cellStyle name="20% - Colore 4 5 2 2" xfId="2008"/>
    <cellStyle name="20% - Colore 4 5 3" xfId="2009"/>
    <cellStyle name="20% - Colore 4 6" xfId="1038"/>
    <cellStyle name="20% - Colore 4 6 2" xfId="1039"/>
    <cellStyle name="20% - Colore 4 6 2 2" xfId="2010"/>
    <cellStyle name="20% - Colore 4 6 3" xfId="2011"/>
    <cellStyle name="20% - Colore 4 7" xfId="1040"/>
    <cellStyle name="20% - Colore 4 7 2" xfId="1041"/>
    <cellStyle name="20% - Colore 4 7 2 2" xfId="2012"/>
    <cellStyle name="20% - Colore 4 7 3" xfId="2013"/>
    <cellStyle name="20% - Colore 4 8" xfId="1042"/>
    <cellStyle name="20% - Colore 4 8 2" xfId="1043"/>
    <cellStyle name="20% - Colore 4 8 2 2" xfId="2014"/>
    <cellStyle name="20% - Colore 4 8 3" xfId="2015"/>
    <cellStyle name="20% - Colore 4 9" xfId="1044"/>
    <cellStyle name="20% - Colore 4 9 2" xfId="2016"/>
    <cellStyle name="20% - Colore 5" xfId="14"/>
    <cellStyle name="20% - Colore 5 10" xfId="1046"/>
    <cellStyle name="20% - Colore 5 10 2" xfId="2017"/>
    <cellStyle name="20% - Colore 5 11" xfId="1047"/>
    <cellStyle name="20% - Colore 5 11 2" xfId="2018"/>
    <cellStyle name="20% - Colore 5 12" xfId="1048"/>
    <cellStyle name="20% - Colore 5 12 2" xfId="2019"/>
    <cellStyle name="20% - Colore 5 13" xfId="2020"/>
    <cellStyle name="20% - Colore 5 14" xfId="3466"/>
    <cellStyle name="20% - Colore 5 15" xfId="4067"/>
    <cellStyle name="20% - Colore 5 16" xfId="4849"/>
    <cellStyle name="20% - Colore 5 2" xfId="1045"/>
    <cellStyle name="20% - Colore 5 2 2" xfId="1049"/>
    <cellStyle name="20% - Colore 5 2 2 2" xfId="2021"/>
    <cellStyle name="20% - Colore 5 2 3" xfId="2022"/>
    <cellStyle name="20% - Colore 5 3" xfId="1050"/>
    <cellStyle name="20% - Colore 5 3 2" xfId="1051"/>
    <cellStyle name="20% - Colore 5 3 2 2" xfId="2023"/>
    <cellStyle name="20% - Colore 5 3 3" xfId="2024"/>
    <cellStyle name="20% - Colore 5 4" xfId="1052"/>
    <cellStyle name="20% - Colore 5 4 2" xfId="1053"/>
    <cellStyle name="20% - Colore 5 4 2 2" xfId="2025"/>
    <cellStyle name="20% - Colore 5 4 3" xfId="2026"/>
    <cellStyle name="20% - Colore 5 5" xfId="1054"/>
    <cellStyle name="20% - Colore 5 5 2" xfId="1055"/>
    <cellStyle name="20% - Colore 5 5 2 2" xfId="2027"/>
    <cellStyle name="20% - Colore 5 5 3" xfId="2028"/>
    <cellStyle name="20% - Colore 5 6" xfId="1056"/>
    <cellStyle name="20% - Colore 5 6 2" xfId="1057"/>
    <cellStyle name="20% - Colore 5 6 2 2" xfId="2029"/>
    <cellStyle name="20% - Colore 5 6 3" xfId="2030"/>
    <cellStyle name="20% - Colore 5 7" xfId="1058"/>
    <cellStyle name="20% - Colore 5 7 2" xfId="1059"/>
    <cellStyle name="20% - Colore 5 7 2 2" xfId="2031"/>
    <cellStyle name="20% - Colore 5 7 3" xfId="2032"/>
    <cellStyle name="20% - Colore 5 8" xfId="1060"/>
    <cellStyle name="20% - Colore 5 8 2" xfId="1061"/>
    <cellStyle name="20% - Colore 5 8 2 2" xfId="2033"/>
    <cellStyle name="20% - Colore 5 8 3" xfId="2034"/>
    <cellStyle name="20% - Colore 5 9" xfId="1062"/>
    <cellStyle name="20% - Colore 5 9 2" xfId="2035"/>
    <cellStyle name="20% - Colore 6" xfId="15"/>
    <cellStyle name="20% - Colore 6 10" xfId="1064"/>
    <cellStyle name="20% - Colore 6 10 2" xfId="2036"/>
    <cellStyle name="20% - Colore 6 11" xfId="1065"/>
    <cellStyle name="20% - Colore 6 11 2" xfId="2037"/>
    <cellStyle name="20% - Colore 6 12" xfId="1066"/>
    <cellStyle name="20% - Colore 6 12 2" xfId="2038"/>
    <cellStyle name="20% - Colore 6 13" xfId="2039"/>
    <cellStyle name="20% - Colore 6 14" xfId="3467"/>
    <cellStyle name="20% - Colore 6 15" xfId="4068"/>
    <cellStyle name="20% - Colore 6 16" xfId="5374"/>
    <cellStyle name="20% - Colore 6 2" xfId="1063"/>
    <cellStyle name="20% - Colore 6 2 2" xfId="1067"/>
    <cellStyle name="20% - Colore 6 2 2 2" xfId="2040"/>
    <cellStyle name="20% - Colore 6 2 3" xfId="2041"/>
    <cellStyle name="20% - Colore 6 3" xfId="1068"/>
    <cellStyle name="20% - Colore 6 3 2" xfId="1069"/>
    <cellStyle name="20% - Colore 6 3 2 2" xfId="2042"/>
    <cellStyle name="20% - Colore 6 3 3" xfId="2043"/>
    <cellStyle name="20% - Colore 6 4" xfId="1070"/>
    <cellStyle name="20% - Colore 6 4 2" xfId="1071"/>
    <cellStyle name="20% - Colore 6 4 2 2" xfId="2044"/>
    <cellStyle name="20% - Colore 6 4 3" xfId="2045"/>
    <cellStyle name="20% - Colore 6 5" xfId="1072"/>
    <cellStyle name="20% - Colore 6 5 2" xfId="1073"/>
    <cellStyle name="20% - Colore 6 5 2 2" xfId="2046"/>
    <cellStyle name="20% - Colore 6 5 3" xfId="2047"/>
    <cellStyle name="20% - Colore 6 6" xfId="1074"/>
    <cellStyle name="20% - Colore 6 6 2" xfId="1075"/>
    <cellStyle name="20% - Colore 6 6 2 2" xfId="2048"/>
    <cellStyle name="20% - Colore 6 6 3" xfId="2049"/>
    <cellStyle name="20% - Colore 6 7" xfId="1076"/>
    <cellStyle name="20% - Colore 6 7 2" xfId="1077"/>
    <cellStyle name="20% - Colore 6 7 2 2" xfId="2050"/>
    <cellStyle name="20% - Colore 6 7 3" xfId="2051"/>
    <cellStyle name="20% - Colore 6 8" xfId="1078"/>
    <cellStyle name="20% - Colore 6 8 2" xfId="1079"/>
    <cellStyle name="20% - Colore 6 8 2 2" xfId="2052"/>
    <cellStyle name="20% - Colore 6 8 3" xfId="2053"/>
    <cellStyle name="20% - Colore 6 9" xfId="1080"/>
    <cellStyle name="20% - Colore 6 9 2" xfId="2054"/>
    <cellStyle name="20% - Énfasis1 2" xfId="16"/>
    <cellStyle name="20% - Énfasis1 2 10" xfId="3242"/>
    <cellStyle name="20% - Énfasis1 2 10 2" xfId="5361"/>
    <cellStyle name="20% - Énfasis1 2 10 3" xfId="5919"/>
    <cellStyle name="20% - Énfasis1 2 11" xfId="3393"/>
    <cellStyle name="20% - Énfasis1 2 11 2" xfId="5484"/>
    <cellStyle name="20% - Énfasis1 2 11 3" xfId="6034"/>
    <cellStyle name="20% - Énfasis1 2 12" xfId="3930"/>
    <cellStyle name="20% - Énfasis1 2 13" xfId="4070"/>
    <cellStyle name="20% - Énfasis1 2 14" xfId="5174"/>
    <cellStyle name="20% - Énfasis1 2 2" xfId="843"/>
    <cellStyle name="20% - Énfasis1 2 2 2" xfId="1082"/>
    <cellStyle name="20% - Énfasis1 2 2 3" xfId="5607"/>
    <cellStyle name="20% - Énfasis1 2 3" xfId="2978"/>
    <cellStyle name="20% - Énfasis1 2 3 2" xfId="5149"/>
    <cellStyle name="20% - Énfasis1 2 3 3" xfId="5721"/>
    <cellStyle name="20% - Énfasis1 2 4" xfId="2919"/>
    <cellStyle name="20% - Énfasis1 2 4 2" xfId="5095"/>
    <cellStyle name="20% - Énfasis1 2 4 3" xfId="5669"/>
    <cellStyle name="20% - Énfasis1 2 5" xfId="3049"/>
    <cellStyle name="20% - Énfasis1 2 5 2" xfId="5202"/>
    <cellStyle name="20% - Énfasis1 2 5 3" xfId="5768"/>
    <cellStyle name="20% - Énfasis1 2 6" xfId="3093"/>
    <cellStyle name="20% - Énfasis1 2 6 2" xfId="5240"/>
    <cellStyle name="20% - Énfasis1 2 6 3" xfId="5804"/>
    <cellStyle name="20% - Énfasis1 2 7" xfId="3278"/>
    <cellStyle name="20% - Énfasis1 2 7 2" xfId="5389"/>
    <cellStyle name="20% - Énfasis1 2 7 3" xfId="5944"/>
    <cellStyle name="20% - Énfasis1 2 8" xfId="3152"/>
    <cellStyle name="20% - Énfasis1 2 8 2" xfId="5295"/>
    <cellStyle name="20% - Énfasis1 2 8 3" xfId="5858"/>
    <cellStyle name="20% - Énfasis1 2 9" xfId="3220"/>
    <cellStyle name="20% - Énfasis1 2 9 2" xfId="5341"/>
    <cellStyle name="20% - Énfasis1 2 9 3" xfId="5901"/>
    <cellStyle name="20% - Énfasis1 3" xfId="844"/>
    <cellStyle name="20% - Énfasis1 3 10" xfId="3350"/>
    <cellStyle name="20% - Énfasis1 3 10 2" xfId="5449"/>
    <cellStyle name="20% - Énfasis1 3 10 3" xfId="6001"/>
    <cellStyle name="20% - Énfasis1 3 11" xfId="3394"/>
    <cellStyle name="20% - Énfasis1 3 11 2" xfId="5485"/>
    <cellStyle name="20% - Énfasis1 3 11 3" xfId="6035"/>
    <cellStyle name="20% - Énfasis1 3 12" xfId="3931"/>
    <cellStyle name="20% - Énfasis1 3 13" xfId="4071"/>
    <cellStyle name="20% - Énfasis1 3 14" xfId="5181"/>
    <cellStyle name="20% - Énfasis1 3 2" xfId="1083"/>
    <cellStyle name="20% - Énfasis1 3 2 2" xfId="5041"/>
    <cellStyle name="20% - Énfasis1 3 2 3" xfId="5608"/>
    <cellStyle name="20% - Énfasis1 3 3" xfId="3066"/>
    <cellStyle name="20% - Énfasis1 3 3 2" xfId="5215"/>
    <cellStyle name="20% - Énfasis1 3 3 3" xfId="5781"/>
    <cellStyle name="20% - Énfasis1 3 4" xfId="2920"/>
    <cellStyle name="20% - Énfasis1 3 4 2" xfId="5096"/>
    <cellStyle name="20% - Énfasis1 3 4 3" xfId="5670"/>
    <cellStyle name="20% - Énfasis1 3 5" xfId="2948"/>
    <cellStyle name="20% - Énfasis1 3 5 2" xfId="5120"/>
    <cellStyle name="20% - Énfasis1 3 5 3" xfId="5693"/>
    <cellStyle name="20% - Énfasis1 3 6" xfId="3094"/>
    <cellStyle name="20% - Énfasis1 3 6 2" xfId="5241"/>
    <cellStyle name="20% - Énfasis1 3 6 3" xfId="5805"/>
    <cellStyle name="20% - Énfasis1 3 7" xfId="3253"/>
    <cellStyle name="20% - Énfasis1 3 7 2" xfId="5372"/>
    <cellStyle name="20% - Énfasis1 3 7 3" xfId="5930"/>
    <cellStyle name="20% - Énfasis1 3 8" xfId="3153"/>
    <cellStyle name="20% - Énfasis1 3 8 2" xfId="5296"/>
    <cellStyle name="20% - Énfasis1 3 8 3" xfId="5859"/>
    <cellStyle name="20% - Énfasis1 3 9" xfId="3383"/>
    <cellStyle name="20% - Énfasis1 3 9 2" xfId="5477"/>
    <cellStyle name="20% - Énfasis1 3 9 3" xfId="6027"/>
    <cellStyle name="20% - Énfasis1 4" xfId="845"/>
    <cellStyle name="20% - Énfasis1 4 10" xfId="3087"/>
    <cellStyle name="20% - Énfasis1 4 10 2" xfId="5234"/>
    <cellStyle name="20% - Énfasis1 4 10 3" xfId="5799"/>
    <cellStyle name="20% - Énfasis1 4 11" xfId="3395"/>
    <cellStyle name="20% - Énfasis1 4 11 2" xfId="5486"/>
    <cellStyle name="20% - Énfasis1 4 11 3" xfId="6036"/>
    <cellStyle name="20% - Énfasis1 4 12" xfId="3932"/>
    <cellStyle name="20% - Énfasis1 4 13" xfId="4072"/>
    <cellStyle name="20% - Énfasis1 4 14" xfId="5152"/>
    <cellStyle name="20% - Énfasis1 4 2" xfId="1084"/>
    <cellStyle name="20% - Énfasis1 4 2 2" xfId="5043"/>
    <cellStyle name="20% - Énfasis1 4 2 3" xfId="5610"/>
    <cellStyle name="20% - Énfasis1 4 3" xfId="2977"/>
    <cellStyle name="20% - Énfasis1 4 3 2" xfId="5148"/>
    <cellStyle name="20% - Énfasis1 4 3 3" xfId="5720"/>
    <cellStyle name="20% - Énfasis1 4 4" xfId="3073"/>
    <cellStyle name="20% - Énfasis1 4 4 2" xfId="5221"/>
    <cellStyle name="20% - Énfasis1 4 4 3" xfId="5787"/>
    <cellStyle name="20% - Énfasis1 4 5" xfId="3079"/>
    <cellStyle name="20% - Énfasis1 4 5 2" xfId="5227"/>
    <cellStyle name="20% - Énfasis1 4 5 3" xfId="5793"/>
    <cellStyle name="20% - Énfasis1 4 6" xfId="3095"/>
    <cellStyle name="20% - Énfasis1 4 6 2" xfId="5242"/>
    <cellStyle name="20% - Énfasis1 4 6 3" xfId="5806"/>
    <cellStyle name="20% - Énfasis1 4 7" xfId="3270"/>
    <cellStyle name="20% - Énfasis1 4 7 2" xfId="5382"/>
    <cellStyle name="20% - Énfasis1 4 7 3" xfId="5937"/>
    <cellStyle name="20% - Énfasis1 4 8" xfId="3172"/>
    <cellStyle name="20% - Énfasis1 4 8 2" xfId="5307"/>
    <cellStyle name="20% - Énfasis1 4 8 3" xfId="5869"/>
    <cellStyle name="20% - Énfasis1 4 9" xfId="3335"/>
    <cellStyle name="20% - Énfasis1 4 9 2" xfId="5436"/>
    <cellStyle name="20% - Énfasis1 4 9 3" xfId="5990"/>
    <cellStyle name="20% - Énfasis1 5" xfId="1081"/>
    <cellStyle name="20% - Énfasis1 5 2" xfId="3468"/>
    <cellStyle name="20% - Énfasis1 6" xfId="4069"/>
    <cellStyle name="20% - Énfasis1 7" xfId="5086"/>
    <cellStyle name="20% - Énfasis2 2" xfId="17"/>
    <cellStyle name="20% - Énfasis2 2 10" xfId="3192"/>
    <cellStyle name="20% - Énfasis2 2 10 2" xfId="5324"/>
    <cellStyle name="20% - Énfasis2 2 10 3" xfId="5885"/>
    <cellStyle name="20% - Énfasis2 2 11" xfId="3396"/>
    <cellStyle name="20% - Énfasis2 2 11 2" xfId="5487"/>
    <cellStyle name="20% - Énfasis2 2 11 3" xfId="6037"/>
    <cellStyle name="20% - Énfasis2 2 12" xfId="3933"/>
    <cellStyle name="20% - Énfasis2 2 13" xfId="4074"/>
    <cellStyle name="20% - Énfasis2 2 14" xfId="5528"/>
    <cellStyle name="20% - Énfasis2 2 2" xfId="846"/>
    <cellStyle name="20% - Énfasis2 2 2 2" xfId="1086"/>
    <cellStyle name="20% - Énfasis2 2 2 3" xfId="5625"/>
    <cellStyle name="20% - Énfasis2 2 3" xfId="2994"/>
    <cellStyle name="20% - Énfasis2 2 3 2" xfId="5159"/>
    <cellStyle name="20% - Énfasis2 2 3 3" xfId="5729"/>
    <cellStyle name="20% - Énfasis2 2 4" xfId="3072"/>
    <cellStyle name="20% - Énfasis2 2 4 2" xfId="5220"/>
    <cellStyle name="20% - Énfasis2 2 4 3" xfId="5786"/>
    <cellStyle name="20% - Énfasis2 2 5" xfId="3078"/>
    <cellStyle name="20% - Énfasis2 2 5 2" xfId="5226"/>
    <cellStyle name="20% - Énfasis2 2 5 3" xfId="5792"/>
    <cellStyle name="20% - Énfasis2 2 6" xfId="3096"/>
    <cellStyle name="20% - Énfasis2 2 6 2" xfId="5243"/>
    <cellStyle name="20% - Énfasis2 2 6 3" xfId="5807"/>
    <cellStyle name="20% - Énfasis2 2 7" xfId="3252"/>
    <cellStyle name="20% - Énfasis2 2 7 2" xfId="5371"/>
    <cellStyle name="20% - Énfasis2 2 7 3" xfId="5929"/>
    <cellStyle name="20% - Énfasis2 2 8" xfId="3155"/>
    <cellStyle name="20% - Énfasis2 2 8 2" xfId="5298"/>
    <cellStyle name="20% - Énfasis2 2 8 3" xfId="5861"/>
    <cellStyle name="20% - Énfasis2 2 9" xfId="3298"/>
    <cellStyle name="20% - Énfasis2 2 9 2" xfId="5407"/>
    <cellStyle name="20% - Énfasis2 2 9 3" xfId="5961"/>
    <cellStyle name="20% - Énfasis2 3" xfId="847"/>
    <cellStyle name="20% - Énfasis2 3 10" xfId="3319"/>
    <cellStyle name="20% - Énfasis2 3 10 2" xfId="5425"/>
    <cellStyle name="20% - Énfasis2 3 10 3" xfId="5979"/>
    <cellStyle name="20% - Énfasis2 3 11" xfId="3397"/>
    <cellStyle name="20% - Énfasis2 3 11 2" xfId="5488"/>
    <cellStyle name="20% - Énfasis2 3 11 3" xfId="6038"/>
    <cellStyle name="20% - Énfasis2 3 12" xfId="3934"/>
    <cellStyle name="20% - Énfasis2 3 13" xfId="4075"/>
    <cellStyle name="20% - Énfasis2 3 14" xfId="5447"/>
    <cellStyle name="20% - Énfasis2 3 2" xfId="1087"/>
    <cellStyle name="20% - Énfasis2 3 2 2" xfId="5036"/>
    <cellStyle name="20% - Énfasis2 3 2 3" xfId="5604"/>
    <cellStyle name="20% - Énfasis2 3 3" xfId="3065"/>
    <cellStyle name="20% - Énfasis2 3 3 2" xfId="5214"/>
    <cellStyle name="20% - Énfasis2 3 3 3" xfId="5780"/>
    <cellStyle name="20% - Énfasis2 3 4" xfId="3021"/>
    <cellStyle name="20% - Énfasis2 3 4 2" xfId="5182"/>
    <cellStyle name="20% - Énfasis2 3 4 3" xfId="5750"/>
    <cellStyle name="20% - Énfasis2 3 5" xfId="2903"/>
    <cellStyle name="20% - Énfasis2 3 5 2" xfId="5073"/>
    <cellStyle name="20% - Énfasis2 3 5 3" xfId="5642"/>
    <cellStyle name="20% - Énfasis2 3 6" xfId="3097"/>
    <cellStyle name="20% - Énfasis2 3 6 2" xfId="5244"/>
    <cellStyle name="20% - Énfasis2 3 6 3" xfId="5808"/>
    <cellStyle name="20% - Énfasis2 3 7" xfId="3251"/>
    <cellStyle name="20% - Énfasis2 3 7 2" xfId="5370"/>
    <cellStyle name="20% - Énfasis2 3 7 3" xfId="5928"/>
    <cellStyle name="20% - Énfasis2 3 8" xfId="3151"/>
    <cellStyle name="20% - Énfasis2 3 8 2" xfId="5294"/>
    <cellStyle name="20% - Énfasis2 3 8 3" xfId="5857"/>
    <cellStyle name="20% - Énfasis2 3 9" xfId="3216"/>
    <cellStyle name="20% - Énfasis2 3 9 2" xfId="5340"/>
    <cellStyle name="20% - Énfasis2 3 9 3" xfId="5900"/>
    <cellStyle name="20% - Énfasis2 4" xfId="848"/>
    <cellStyle name="20% - Énfasis2 4 10" xfId="3243"/>
    <cellStyle name="20% - Énfasis2 4 10 2" xfId="5362"/>
    <cellStyle name="20% - Énfasis2 4 10 3" xfId="5920"/>
    <cellStyle name="20% - Énfasis2 4 11" xfId="3398"/>
    <cellStyle name="20% - Énfasis2 4 11 2" xfId="5489"/>
    <cellStyle name="20% - Énfasis2 4 11 3" xfId="6039"/>
    <cellStyle name="20% - Énfasis2 4 12" xfId="3935"/>
    <cellStyle name="20% - Énfasis2 4 13" xfId="4076"/>
    <cellStyle name="20% - Énfasis2 4 14" xfId="5323"/>
    <cellStyle name="20% - Énfasis2 4 2" xfId="1088"/>
    <cellStyle name="20% - Énfasis2 4 2 2" xfId="5035"/>
    <cellStyle name="20% - Énfasis2 4 2 3" xfId="5603"/>
    <cellStyle name="20% - Énfasis2 4 3" xfId="2976"/>
    <cellStyle name="20% - Énfasis2 4 3 2" xfId="5146"/>
    <cellStyle name="20% - Énfasis2 4 3 3" xfId="5719"/>
    <cellStyle name="20% - Énfasis2 4 4" xfId="3071"/>
    <cellStyle name="20% - Énfasis2 4 4 2" xfId="5219"/>
    <cellStyle name="20% - Énfasis2 4 4 3" xfId="5785"/>
    <cellStyle name="20% - Énfasis2 4 5" xfId="3077"/>
    <cellStyle name="20% - Énfasis2 4 5 2" xfId="5225"/>
    <cellStyle name="20% - Énfasis2 4 5 3" xfId="5791"/>
    <cellStyle name="20% - Énfasis2 4 6" xfId="3098"/>
    <cellStyle name="20% - Énfasis2 4 6 2" xfId="5245"/>
    <cellStyle name="20% - Énfasis2 4 6 3" xfId="5809"/>
    <cellStyle name="20% - Énfasis2 4 7" xfId="3250"/>
    <cellStyle name="20% - Énfasis2 4 7 2" xfId="5369"/>
    <cellStyle name="20% - Énfasis2 4 7 3" xfId="5927"/>
    <cellStyle name="20% - Énfasis2 4 8" xfId="3173"/>
    <cellStyle name="20% - Énfasis2 4 8 2" xfId="5308"/>
    <cellStyle name="20% - Énfasis2 4 8 3" xfId="5870"/>
    <cellStyle name="20% - Énfasis2 4 9" xfId="3215"/>
    <cellStyle name="20% - Énfasis2 4 9 2" xfId="5339"/>
    <cellStyle name="20% - Énfasis2 4 9 3" xfId="5899"/>
    <cellStyle name="20% - Énfasis2 5" xfId="1085"/>
    <cellStyle name="20% - Énfasis2 5 2" xfId="3469"/>
    <cellStyle name="20% - Énfasis2 6" xfId="4073"/>
    <cellStyle name="20% - Énfasis2 7" xfId="4848"/>
    <cellStyle name="20% - Énfasis3 2" xfId="18"/>
    <cellStyle name="20% - Énfasis3 2 10" xfId="3349"/>
    <cellStyle name="20% - Énfasis3 2 10 2" xfId="5448"/>
    <cellStyle name="20% - Énfasis3 2 10 3" xfId="6000"/>
    <cellStyle name="20% - Énfasis3 2 11" xfId="3399"/>
    <cellStyle name="20% - Énfasis3 2 11 2" xfId="5490"/>
    <cellStyle name="20% - Énfasis3 2 11 3" xfId="6040"/>
    <cellStyle name="20% - Énfasis3 2 12" xfId="3936"/>
    <cellStyle name="20% - Énfasis3 2 13" xfId="4078"/>
    <cellStyle name="20% - Énfasis3 2 14" xfId="4846"/>
    <cellStyle name="20% - Énfasis3 2 2" xfId="849"/>
    <cellStyle name="20% - Énfasis3 2 2 2" xfId="1090"/>
    <cellStyle name="20% - Énfasis3 2 2 3" xfId="5628"/>
    <cellStyle name="20% - Énfasis3 2 3" xfId="2975"/>
    <cellStyle name="20% - Énfasis3 2 3 2" xfId="5145"/>
    <cellStyle name="20% - Énfasis3 2 3 3" xfId="5718"/>
    <cellStyle name="20% - Énfasis3 2 4" xfId="2921"/>
    <cellStyle name="20% - Énfasis3 2 4 2" xfId="5097"/>
    <cellStyle name="20% - Énfasis3 2 4 3" xfId="5671"/>
    <cellStyle name="20% - Énfasis3 2 5" xfId="2902"/>
    <cellStyle name="20% - Énfasis3 2 5 2" xfId="5072"/>
    <cellStyle name="20% - Énfasis3 2 5 3" xfId="5641"/>
    <cellStyle name="20% - Énfasis3 2 6" xfId="3099"/>
    <cellStyle name="20% - Énfasis3 2 6 2" xfId="5246"/>
    <cellStyle name="20% - Énfasis3 2 6 3" xfId="5810"/>
    <cellStyle name="20% - Énfasis3 2 7" xfId="3249"/>
    <cellStyle name="20% - Énfasis3 2 7 2" xfId="5368"/>
    <cellStyle name="20% - Énfasis3 2 7 3" xfId="5926"/>
    <cellStyle name="20% - Énfasis3 2 8" xfId="3174"/>
    <cellStyle name="20% - Énfasis3 2 8 2" xfId="5309"/>
    <cellStyle name="20% - Énfasis3 2 8 3" xfId="5871"/>
    <cellStyle name="20% - Énfasis3 2 9" xfId="3334"/>
    <cellStyle name="20% - Énfasis3 2 9 2" xfId="5435"/>
    <cellStyle name="20% - Énfasis3 2 9 3" xfId="5989"/>
    <cellStyle name="20% - Énfasis3 3" xfId="850"/>
    <cellStyle name="20% - Énfasis3 3 10" xfId="3088"/>
    <cellStyle name="20% - Énfasis3 3 10 2" xfId="5235"/>
    <cellStyle name="20% - Énfasis3 3 10 3" xfId="5800"/>
    <cellStyle name="20% - Énfasis3 3 11" xfId="3400"/>
    <cellStyle name="20% - Énfasis3 3 11 2" xfId="5491"/>
    <cellStyle name="20% - Énfasis3 3 11 3" xfId="6041"/>
    <cellStyle name="20% - Énfasis3 3 12" xfId="3937"/>
    <cellStyle name="20% - Énfasis3 3 13" xfId="4079"/>
    <cellStyle name="20% - Énfasis3 3 14" xfId="4603"/>
    <cellStyle name="20% - Énfasis3 3 2" xfId="1091"/>
    <cellStyle name="20% - Énfasis3 3 2 2" xfId="5044"/>
    <cellStyle name="20% - Énfasis3 3 2 3" xfId="5611"/>
    <cellStyle name="20% - Énfasis3 3 3" xfId="2974"/>
    <cellStyle name="20% - Énfasis3 3 3 2" xfId="5144"/>
    <cellStyle name="20% - Énfasis3 3 3 3" xfId="5717"/>
    <cellStyle name="20% - Énfasis3 3 4" xfId="2915"/>
    <cellStyle name="20% - Énfasis3 3 4 2" xfId="5094"/>
    <cellStyle name="20% - Énfasis3 3 4 3" xfId="5668"/>
    <cellStyle name="20% - Énfasis3 3 5" xfId="2949"/>
    <cellStyle name="20% - Énfasis3 3 5 2" xfId="5121"/>
    <cellStyle name="20% - Énfasis3 3 5 3" xfId="5694"/>
    <cellStyle name="20% - Énfasis3 3 6" xfId="3100"/>
    <cellStyle name="20% - Énfasis3 3 6 2" xfId="5247"/>
    <cellStyle name="20% - Énfasis3 3 6 3" xfId="5811"/>
    <cellStyle name="20% - Énfasis3 3 7" xfId="3276"/>
    <cellStyle name="20% - Énfasis3 3 7 2" xfId="5387"/>
    <cellStyle name="20% - Énfasis3 3 7 3" xfId="5942"/>
    <cellStyle name="20% - Énfasis3 3 8" xfId="3175"/>
    <cellStyle name="20% - Énfasis3 3 8 2" xfId="5310"/>
    <cellStyle name="20% - Énfasis3 3 8 3" xfId="5872"/>
    <cellStyle name="20% - Énfasis3 3 9" xfId="3333"/>
    <cellStyle name="20% - Énfasis3 3 9 2" xfId="5434"/>
    <cellStyle name="20% - Énfasis3 3 9 3" xfId="5988"/>
    <cellStyle name="20% - Énfasis3 4" xfId="851"/>
    <cellStyle name="20% - Énfasis3 4 10" xfId="3131"/>
    <cellStyle name="20% - Énfasis3 4 10 2" xfId="5275"/>
    <cellStyle name="20% - Énfasis3 4 10 3" xfId="5839"/>
    <cellStyle name="20% - Énfasis3 4 11" xfId="3401"/>
    <cellStyle name="20% - Énfasis3 4 11 2" xfId="5492"/>
    <cellStyle name="20% - Énfasis3 4 11 3" xfId="6042"/>
    <cellStyle name="20% - Énfasis3 4 12" xfId="3938"/>
    <cellStyle name="20% - Énfasis3 4 13" xfId="4080"/>
    <cellStyle name="20% - Énfasis3 4 14" xfId="4602"/>
    <cellStyle name="20% - Énfasis3 4 2" xfId="1092"/>
    <cellStyle name="20% - Énfasis3 4 2 2" xfId="5045"/>
    <cellStyle name="20% - Énfasis3 4 2 3" xfId="5612"/>
    <cellStyle name="20% - Énfasis3 4 3" xfId="2973"/>
    <cellStyle name="20% - Énfasis3 4 3 2" xfId="5143"/>
    <cellStyle name="20% - Énfasis3 4 3 3" xfId="5716"/>
    <cellStyle name="20% - Énfasis3 4 4" xfId="3070"/>
    <cellStyle name="20% - Énfasis3 4 4 2" xfId="5218"/>
    <cellStyle name="20% - Énfasis3 4 4 3" xfId="5784"/>
    <cellStyle name="20% - Énfasis3 4 5" xfId="3076"/>
    <cellStyle name="20% - Énfasis3 4 5 2" xfId="5224"/>
    <cellStyle name="20% - Énfasis3 4 5 3" xfId="5790"/>
    <cellStyle name="20% - Énfasis3 4 6" xfId="3101"/>
    <cellStyle name="20% - Énfasis3 4 6 2" xfId="5248"/>
    <cellStyle name="20% - Énfasis3 4 6 3" xfId="5812"/>
    <cellStyle name="20% - Énfasis3 4 7" xfId="3274"/>
    <cellStyle name="20% - Énfasis3 4 7 2" xfId="5385"/>
    <cellStyle name="20% - Énfasis3 4 7 3" xfId="5940"/>
    <cellStyle name="20% - Énfasis3 4 8" xfId="3308"/>
    <cellStyle name="20% - Énfasis3 4 8 2" xfId="5415"/>
    <cellStyle name="20% - Énfasis3 4 8 3" xfId="5969"/>
    <cellStyle name="20% - Énfasis3 4 9" xfId="3214"/>
    <cellStyle name="20% - Énfasis3 4 9 2" xfId="5338"/>
    <cellStyle name="20% - Énfasis3 4 9 3" xfId="5898"/>
    <cellStyle name="20% - Énfasis3 5" xfId="1089"/>
    <cellStyle name="20% - Énfasis3 5 2" xfId="3470"/>
    <cellStyle name="20% - Énfasis3 6" xfId="4077"/>
    <cellStyle name="20% - Énfasis3 7" xfId="4847"/>
    <cellStyle name="20% - Énfasis4 2" xfId="19"/>
    <cellStyle name="20% - Énfasis4 2 10" xfId="3316"/>
    <cellStyle name="20% - Énfasis4 2 10 2" xfId="5422"/>
    <cellStyle name="20% - Énfasis4 2 10 3" xfId="5976"/>
    <cellStyle name="20% - Énfasis4 2 11" xfId="3402"/>
    <cellStyle name="20% - Énfasis4 2 11 2" xfId="5493"/>
    <cellStyle name="20% - Énfasis4 2 11 3" xfId="6043"/>
    <cellStyle name="20% - Énfasis4 2 12" xfId="3939"/>
    <cellStyle name="20% - Énfasis4 2 13" xfId="4082"/>
    <cellStyle name="20% - Énfasis4 2 14" xfId="4937"/>
    <cellStyle name="20% - Énfasis4 2 2" xfId="852"/>
    <cellStyle name="20% - Énfasis4 2 2 2" xfId="1094"/>
    <cellStyle name="20% - Énfasis4 2 2 3" xfId="5613"/>
    <cellStyle name="20% - Énfasis4 2 3" xfId="2997"/>
    <cellStyle name="20% - Énfasis4 2 3 2" xfId="5162"/>
    <cellStyle name="20% - Énfasis4 2 3 3" xfId="5732"/>
    <cellStyle name="20% - Énfasis4 2 4" xfId="2923"/>
    <cellStyle name="20% - Énfasis4 2 4 2" xfId="5098"/>
    <cellStyle name="20% - Énfasis4 2 4 3" xfId="5672"/>
    <cellStyle name="20% - Énfasis4 2 5" xfId="2947"/>
    <cellStyle name="20% - Énfasis4 2 5 2" xfId="5119"/>
    <cellStyle name="20% - Énfasis4 2 5 3" xfId="5692"/>
    <cellStyle name="20% - Énfasis4 2 6" xfId="3102"/>
    <cellStyle name="20% - Énfasis4 2 6 2" xfId="5249"/>
    <cellStyle name="20% - Énfasis4 2 6 3" xfId="5813"/>
    <cellStyle name="20% - Énfasis4 2 7" xfId="3268"/>
    <cellStyle name="20% - Énfasis4 2 7 2" xfId="5380"/>
    <cellStyle name="20% - Énfasis4 2 7 3" xfId="5935"/>
    <cellStyle name="20% - Énfasis4 2 8" xfId="3150"/>
    <cellStyle name="20% - Énfasis4 2 8 2" xfId="5293"/>
    <cellStyle name="20% - Énfasis4 2 8 3" xfId="5856"/>
    <cellStyle name="20% - Énfasis4 2 9" xfId="3117"/>
    <cellStyle name="20% - Énfasis4 2 9 2" xfId="5263"/>
    <cellStyle name="20% - Énfasis4 2 9 3" xfId="5827"/>
    <cellStyle name="20% - Énfasis4 3" xfId="853"/>
    <cellStyle name="20% - Énfasis4 3 10" xfId="3285"/>
    <cellStyle name="20% - Énfasis4 3 10 2" xfId="5394"/>
    <cellStyle name="20% - Énfasis4 3 10 3" xfId="5948"/>
    <cellStyle name="20% - Énfasis4 3 11" xfId="3403"/>
    <cellStyle name="20% - Énfasis4 3 11 2" xfId="5494"/>
    <cellStyle name="20% - Énfasis4 3 11 3" xfId="6044"/>
    <cellStyle name="20% - Énfasis4 3 12" xfId="3940"/>
    <cellStyle name="20% - Énfasis4 3 13" xfId="4083"/>
    <cellStyle name="20% - Énfasis4 3 14" xfId="4936"/>
    <cellStyle name="20% - Énfasis4 3 2" xfId="1095"/>
    <cellStyle name="20% - Énfasis4 3 2 2" xfId="5046"/>
    <cellStyle name="20% - Énfasis4 3 2 3" xfId="5614"/>
    <cellStyle name="20% - Énfasis4 3 3" xfId="2996"/>
    <cellStyle name="20% - Énfasis4 3 3 2" xfId="5161"/>
    <cellStyle name="20% - Énfasis4 3 3 3" xfId="5731"/>
    <cellStyle name="20% - Énfasis4 3 4" xfId="2924"/>
    <cellStyle name="20% - Énfasis4 3 4 2" xfId="5099"/>
    <cellStyle name="20% - Énfasis4 3 4 3" xfId="5673"/>
    <cellStyle name="20% - Énfasis4 3 5" xfId="2901"/>
    <cellStyle name="20% - Énfasis4 3 5 2" xfId="5071"/>
    <cellStyle name="20% - Énfasis4 3 5 3" xfId="5640"/>
    <cellStyle name="20% - Énfasis4 3 6" xfId="3103"/>
    <cellStyle name="20% - Énfasis4 3 6 2" xfId="5250"/>
    <cellStyle name="20% - Énfasis4 3 6 3" xfId="5814"/>
    <cellStyle name="20% - Énfasis4 3 7" xfId="3248"/>
    <cellStyle name="20% - Énfasis4 3 7 2" xfId="5367"/>
    <cellStyle name="20% - Énfasis4 3 7 3" xfId="5925"/>
    <cellStyle name="20% - Énfasis4 3 8" xfId="3176"/>
    <cellStyle name="20% - Énfasis4 3 8 2" xfId="5311"/>
    <cellStyle name="20% - Énfasis4 3 8 3" xfId="5873"/>
    <cellStyle name="20% - Énfasis4 3 9" xfId="3297"/>
    <cellStyle name="20% - Énfasis4 3 9 2" xfId="5406"/>
    <cellStyle name="20% - Énfasis4 3 9 3" xfId="5960"/>
    <cellStyle name="20% - Énfasis4 4" xfId="854"/>
    <cellStyle name="20% - Énfasis4 4 10" xfId="3317"/>
    <cellStyle name="20% - Énfasis4 4 10 2" xfId="5423"/>
    <cellStyle name="20% - Énfasis4 4 10 3" xfId="5977"/>
    <cellStyle name="20% - Énfasis4 4 11" xfId="3404"/>
    <cellStyle name="20% - Énfasis4 4 11 2" xfId="5495"/>
    <cellStyle name="20% - Énfasis4 4 11 3" xfId="6045"/>
    <cellStyle name="20% - Énfasis4 4 12" xfId="3941"/>
    <cellStyle name="20% - Énfasis4 4 13" xfId="4084"/>
    <cellStyle name="20% - Énfasis4 4 14" xfId="4598"/>
    <cellStyle name="20% - Énfasis4 4 2" xfId="1096"/>
    <cellStyle name="20% - Énfasis4 4 2 2" xfId="5047"/>
    <cellStyle name="20% - Énfasis4 4 2 3" xfId="5615"/>
    <cellStyle name="20% - Énfasis4 4 3" xfId="2972"/>
    <cellStyle name="20% - Énfasis4 4 3 2" xfId="5142"/>
    <cellStyle name="20% - Énfasis4 4 3 3" xfId="5715"/>
    <cellStyle name="20% - Énfasis4 4 4" xfId="3024"/>
    <cellStyle name="20% - Énfasis4 4 4 2" xfId="5183"/>
    <cellStyle name="20% - Énfasis4 4 4 3" xfId="5751"/>
    <cellStyle name="20% - Énfasis4 4 5" xfId="3046"/>
    <cellStyle name="20% - Énfasis4 4 5 2" xfId="5201"/>
    <cellStyle name="20% - Énfasis4 4 5 3" xfId="5767"/>
    <cellStyle name="20% - Énfasis4 4 6" xfId="3104"/>
    <cellStyle name="20% - Énfasis4 4 6 2" xfId="5251"/>
    <cellStyle name="20% - Énfasis4 4 6 3" xfId="5815"/>
    <cellStyle name="20% - Énfasis4 4 7" xfId="3247"/>
    <cellStyle name="20% - Énfasis4 4 7 2" xfId="5366"/>
    <cellStyle name="20% - Énfasis4 4 7 3" xfId="5924"/>
    <cellStyle name="20% - Énfasis4 4 8" xfId="3304"/>
    <cellStyle name="20% - Énfasis4 4 8 2" xfId="5412"/>
    <cellStyle name="20% - Énfasis4 4 8 3" xfId="5966"/>
    <cellStyle name="20% - Énfasis4 4 9" xfId="3213"/>
    <cellStyle name="20% - Énfasis4 4 9 2" xfId="5337"/>
    <cellStyle name="20% - Énfasis4 4 9 3" xfId="5897"/>
    <cellStyle name="20% - Énfasis4 5" xfId="1093"/>
    <cellStyle name="20% - Énfasis4 5 2" xfId="3471"/>
    <cellStyle name="20% - Énfasis4 6" xfId="4081"/>
    <cellStyle name="20% - Énfasis4 7" xfId="4601"/>
    <cellStyle name="20% - Énfasis5 2" xfId="20"/>
    <cellStyle name="20% - Énfasis5 2 10" xfId="3193"/>
    <cellStyle name="20% - Énfasis5 2 10 2" xfId="5325"/>
    <cellStyle name="20% - Énfasis5 2 10 3" xfId="5886"/>
    <cellStyle name="20% - Énfasis5 2 11" xfId="3405"/>
    <cellStyle name="20% - Énfasis5 2 11 2" xfId="5496"/>
    <cellStyle name="20% - Énfasis5 2 11 3" xfId="6046"/>
    <cellStyle name="20% - Énfasis5 2 12" xfId="3942"/>
    <cellStyle name="20% - Énfasis5 2 13" xfId="4086"/>
    <cellStyle name="20% - Énfasis5 2 14" xfId="4597"/>
    <cellStyle name="20% - Énfasis5 2 2" xfId="855"/>
    <cellStyle name="20% - Énfasis5 2 2 2" xfId="1098"/>
    <cellStyle name="20% - Énfasis5 2 2 3" xfId="5616"/>
    <cellStyle name="20% - Énfasis5 2 3" xfId="2998"/>
    <cellStyle name="20% - Énfasis5 2 3 2" xfId="5163"/>
    <cellStyle name="20% - Énfasis5 2 3 3" xfId="5733"/>
    <cellStyle name="20% - Énfasis5 2 4" xfId="3025"/>
    <cellStyle name="20% - Énfasis5 2 4 2" xfId="5184"/>
    <cellStyle name="20% - Énfasis5 2 4 3" xfId="5752"/>
    <cellStyle name="20% - Énfasis5 2 5" xfId="3045"/>
    <cellStyle name="20% - Énfasis5 2 5 2" xfId="5200"/>
    <cellStyle name="20% - Énfasis5 2 5 3" xfId="5766"/>
    <cellStyle name="20% - Énfasis5 2 6" xfId="3105"/>
    <cellStyle name="20% - Énfasis5 2 6 2" xfId="5252"/>
    <cellStyle name="20% - Énfasis5 2 6 3" xfId="5816"/>
    <cellStyle name="20% - Énfasis5 2 7" xfId="3272"/>
    <cellStyle name="20% - Énfasis5 2 7 2" xfId="5383"/>
    <cellStyle name="20% - Énfasis5 2 7 3" xfId="5938"/>
    <cellStyle name="20% - Énfasis5 2 8" xfId="3159"/>
    <cellStyle name="20% - Énfasis5 2 8 2" xfId="5302"/>
    <cellStyle name="20% - Énfasis5 2 8 3" xfId="5865"/>
    <cellStyle name="20% - Énfasis5 2 9" xfId="3340"/>
    <cellStyle name="20% - Énfasis5 2 9 2" xfId="5439"/>
    <cellStyle name="20% - Énfasis5 2 9 3" xfId="5992"/>
    <cellStyle name="20% - Énfasis5 3" xfId="856"/>
    <cellStyle name="20% - Énfasis5 3 10" xfId="3351"/>
    <cellStyle name="20% - Énfasis5 3 10 2" xfId="5450"/>
    <cellStyle name="20% - Énfasis5 3 10 3" xfId="6002"/>
    <cellStyle name="20% - Énfasis5 3 11" xfId="3406"/>
    <cellStyle name="20% - Énfasis5 3 11 2" xfId="5497"/>
    <cellStyle name="20% - Énfasis5 3 11 3" xfId="6047"/>
    <cellStyle name="20% - Énfasis5 3 12" xfId="3943"/>
    <cellStyle name="20% - Énfasis5 3 13" xfId="4087"/>
    <cellStyle name="20% - Énfasis5 3 14" xfId="4844"/>
    <cellStyle name="20% - Énfasis5 3 2" xfId="1099"/>
    <cellStyle name="20% - Énfasis5 3 2 2" xfId="5048"/>
    <cellStyle name="20% - Énfasis5 3 2 3" xfId="5617"/>
    <cellStyle name="20% - Énfasis5 3 3" xfId="2971"/>
    <cellStyle name="20% - Énfasis5 3 3 2" xfId="5141"/>
    <cellStyle name="20% - Énfasis5 3 3 3" xfId="5714"/>
    <cellStyle name="20% - Énfasis5 3 4" xfId="2912"/>
    <cellStyle name="20% - Énfasis5 3 4 2" xfId="5091"/>
    <cellStyle name="20% - Énfasis5 3 4 3" xfId="5665"/>
    <cellStyle name="20% - Énfasis5 3 5" xfId="3012"/>
    <cellStyle name="20% - Énfasis5 3 5 2" xfId="5175"/>
    <cellStyle name="20% - Énfasis5 3 5 3" xfId="5744"/>
    <cellStyle name="20% - Énfasis5 3 6" xfId="3106"/>
    <cellStyle name="20% - Énfasis5 3 6 2" xfId="5253"/>
    <cellStyle name="20% - Énfasis5 3 6 3" xfId="5817"/>
    <cellStyle name="20% - Énfasis5 3 7" xfId="3273"/>
    <cellStyle name="20% - Énfasis5 3 7 2" xfId="5384"/>
    <cellStyle name="20% - Énfasis5 3 7 3" xfId="5939"/>
    <cellStyle name="20% - Énfasis5 3 8" xfId="3305"/>
    <cellStyle name="20% - Énfasis5 3 8 2" xfId="5413"/>
    <cellStyle name="20% - Énfasis5 3 8 3" xfId="5967"/>
    <cellStyle name="20% - Énfasis5 3 9" xfId="3332"/>
    <cellStyle name="20% - Énfasis5 3 9 2" xfId="5433"/>
    <cellStyle name="20% - Énfasis5 3 9 3" xfId="5987"/>
    <cellStyle name="20% - Énfasis5 4" xfId="857"/>
    <cellStyle name="20% - Énfasis5 4 10" xfId="3320"/>
    <cellStyle name="20% - Énfasis5 4 10 2" xfId="5426"/>
    <cellStyle name="20% - Énfasis5 4 10 3" xfId="5980"/>
    <cellStyle name="20% - Énfasis5 4 11" xfId="3407"/>
    <cellStyle name="20% - Énfasis5 4 11 2" xfId="5498"/>
    <cellStyle name="20% - Énfasis5 4 11 3" xfId="6048"/>
    <cellStyle name="20% - Énfasis5 4 12" xfId="3944"/>
    <cellStyle name="20% - Énfasis5 4 13" xfId="4088"/>
    <cellStyle name="20% - Énfasis5 4 14" xfId="5150"/>
    <cellStyle name="20% - Énfasis5 4 2" xfId="1100"/>
    <cellStyle name="20% - Énfasis5 4 2 2" xfId="5049"/>
    <cellStyle name="20% - Énfasis5 4 2 3" xfId="5618"/>
    <cellStyle name="20% - Énfasis5 4 3" xfId="2993"/>
    <cellStyle name="20% - Énfasis5 4 3 2" xfId="5158"/>
    <cellStyle name="20% - Énfasis5 4 3 3" xfId="5728"/>
    <cellStyle name="20% - Énfasis5 4 4" xfId="3015"/>
    <cellStyle name="20% - Énfasis5 4 4 2" xfId="5178"/>
    <cellStyle name="20% - Énfasis5 4 4 3" xfId="5747"/>
    <cellStyle name="20% - Énfasis5 4 5" xfId="2952"/>
    <cellStyle name="20% - Énfasis5 4 5 2" xfId="5124"/>
    <cellStyle name="20% - Énfasis5 4 5 3" xfId="5697"/>
    <cellStyle name="20% - Énfasis5 4 6" xfId="3107"/>
    <cellStyle name="20% - Énfasis5 4 6 2" xfId="5254"/>
    <cellStyle name="20% - Énfasis5 4 6 3" xfId="5818"/>
    <cellStyle name="20% - Énfasis5 4 7" xfId="3269"/>
    <cellStyle name="20% - Énfasis5 4 7 2" xfId="5381"/>
    <cellStyle name="20% - Énfasis5 4 7 3" xfId="5936"/>
    <cellStyle name="20% - Énfasis5 4 8" xfId="3177"/>
    <cellStyle name="20% - Énfasis5 4 8 2" xfId="5312"/>
    <cellStyle name="20% - Énfasis5 4 8 3" xfId="5874"/>
    <cellStyle name="20% - Énfasis5 4 9" xfId="3301"/>
    <cellStyle name="20% - Énfasis5 4 9 2" xfId="5409"/>
    <cellStyle name="20% - Énfasis5 4 9 3" xfId="5963"/>
    <cellStyle name="20% - Énfasis5 5" xfId="1097"/>
    <cellStyle name="20% - Énfasis5 5 2" xfId="3472"/>
    <cellStyle name="20% - Énfasis5 6" xfId="4085"/>
    <cellStyle name="20% - Énfasis5 7" xfId="4845"/>
    <cellStyle name="20% - Énfasis6 2" xfId="21"/>
    <cellStyle name="20% - Énfasis6 2 10" xfId="3244"/>
    <cellStyle name="20% - Énfasis6 2 10 2" xfId="5363"/>
    <cellStyle name="20% - Énfasis6 2 10 3" xfId="5921"/>
    <cellStyle name="20% - Énfasis6 2 11" xfId="3408"/>
    <cellStyle name="20% - Énfasis6 2 11 2" xfId="5499"/>
    <cellStyle name="20% - Énfasis6 2 11 3" xfId="6049"/>
    <cellStyle name="20% - Énfasis6 2 12" xfId="3945"/>
    <cellStyle name="20% - Énfasis6 2 13" xfId="4090"/>
    <cellStyle name="20% - Énfasis6 2 14" xfId="5056"/>
    <cellStyle name="20% - Énfasis6 2 2" xfId="858"/>
    <cellStyle name="20% - Énfasis6 2 2 2" xfId="1102"/>
    <cellStyle name="20% - Énfasis6 2 2 3" xfId="5619"/>
    <cellStyle name="20% - Énfasis6 2 3" xfId="2970"/>
    <cellStyle name="20% - Énfasis6 2 3 2" xfId="5140"/>
    <cellStyle name="20% - Énfasis6 2 3 3" xfId="5713"/>
    <cellStyle name="20% - Énfasis6 2 4" xfId="2914"/>
    <cellStyle name="20% - Énfasis6 2 4 2" xfId="5093"/>
    <cellStyle name="20% - Énfasis6 2 4 3" xfId="5667"/>
    <cellStyle name="20% - Énfasis6 2 5" xfId="2950"/>
    <cellStyle name="20% - Énfasis6 2 5 2" xfId="5122"/>
    <cellStyle name="20% - Énfasis6 2 5 3" xfId="5695"/>
    <cellStyle name="20% - Énfasis6 2 6" xfId="3108"/>
    <cellStyle name="20% - Énfasis6 2 6 2" xfId="5255"/>
    <cellStyle name="20% - Énfasis6 2 6 3" xfId="5819"/>
    <cellStyle name="20% - Énfasis6 2 7" xfId="3275"/>
    <cellStyle name="20% - Énfasis6 2 7 2" xfId="5386"/>
    <cellStyle name="20% - Énfasis6 2 7 3" xfId="5941"/>
    <cellStyle name="20% - Énfasis6 2 8" xfId="3178"/>
    <cellStyle name="20% - Énfasis6 2 8 2" xfId="5313"/>
    <cellStyle name="20% - Énfasis6 2 8 3" xfId="5875"/>
    <cellStyle name="20% - Énfasis6 2 9" xfId="3296"/>
    <cellStyle name="20% - Énfasis6 2 9 2" xfId="5405"/>
    <cellStyle name="20% - Énfasis6 2 9 3" xfId="5959"/>
    <cellStyle name="20% - Énfasis6 3" xfId="859"/>
    <cellStyle name="20% - Énfasis6 3 10" xfId="3360"/>
    <cellStyle name="20% - Énfasis6 3 10 2" xfId="5457"/>
    <cellStyle name="20% - Énfasis6 3 10 3" xfId="6008"/>
    <cellStyle name="20% - Énfasis6 3 11" xfId="3409"/>
    <cellStyle name="20% - Énfasis6 3 11 2" xfId="5500"/>
    <cellStyle name="20% - Énfasis6 3 11 3" xfId="6050"/>
    <cellStyle name="20% - Énfasis6 3 12" xfId="3946"/>
    <cellStyle name="20% - Énfasis6 3 13" xfId="4091"/>
    <cellStyle name="20% - Énfasis6 3 14" xfId="5038"/>
    <cellStyle name="20% - Énfasis6 3 2" xfId="1103"/>
    <cellStyle name="20% - Énfasis6 3 2 2" xfId="5050"/>
    <cellStyle name="20% - Énfasis6 3 2 3" xfId="5620"/>
    <cellStyle name="20% - Énfasis6 3 3" xfId="2969"/>
    <cellStyle name="20% - Énfasis6 3 3 2" xfId="5139"/>
    <cellStyle name="20% - Énfasis6 3 3 3" xfId="5712"/>
    <cellStyle name="20% - Énfasis6 3 4" xfId="3014"/>
    <cellStyle name="20% - Énfasis6 3 4 2" xfId="5177"/>
    <cellStyle name="20% - Énfasis6 3 4 3" xfId="5746"/>
    <cellStyle name="20% - Énfasis6 3 5" xfId="3055"/>
    <cellStyle name="20% - Énfasis6 3 5 2" xfId="5205"/>
    <cellStyle name="20% - Énfasis6 3 5 3" xfId="5771"/>
    <cellStyle name="20% - Énfasis6 3 6" xfId="3109"/>
    <cellStyle name="20% - Énfasis6 3 6 2" xfId="5256"/>
    <cellStyle name="20% - Énfasis6 3 6 3" xfId="5820"/>
    <cellStyle name="20% - Énfasis6 3 7" xfId="3246"/>
    <cellStyle name="20% - Énfasis6 3 7 2" xfId="5365"/>
    <cellStyle name="20% - Énfasis6 3 7 3" xfId="5923"/>
    <cellStyle name="20% - Énfasis6 3 8" xfId="3157"/>
    <cellStyle name="20% - Énfasis6 3 8 2" xfId="5300"/>
    <cellStyle name="20% - Énfasis6 3 8 3" xfId="5863"/>
    <cellStyle name="20% - Énfasis6 3 9" xfId="3115"/>
    <cellStyle name="20% - Énfasis6 3 9 2" xfId="5262"/>
    <cellStyle name="20% - Énfasis6 3 9 3" xfId="5826"/>
    <cellStyle name="20% - Énfasis6 4" xfId="860"/>
    <cellStyle name="20% - Énfasis6 4 10" xfId="3282"/>
    <cellStyle name="20% - Énfasis6 4 10 2" xfId="5392"/>
    <cellStyle name="20% - Énfasis6 4 10 3" xfId="5947"/>
    <cellStyle name="20% - Énfasis6 4 11" xfId="3410"/>
    <cellStyle name="20% - Énfasis6 4 11 2" xfId="5501"/>
    <cellStyle name="20% - Énfasis6 4 11 3" xfId="6051"/>
    <cellStyle name="20% - Énfasis6 4 12" xfId="3947"/>
    <cellStyle name="20% - Énfasis6 4 13" xfId="4092"/>
    <cellStyle name="20% - Énfasis6 4 14" xfId="5015"/>
    <cellStyle name="20% - Énfasis6 4 2" xfId="1104"/>
    <cellStyle name="20% - Énfasis6 4 2 2" xfId="5051"/>
    <cellStyle name="20% - Énfasis6 4 2 3" xfId="5621"/>
    <cellStyle name="20% - Énfasis6 4 3" xfId="2999"/>
    <cellStyle name="20% - Énfasis6 4 3 2" xfId="5164"/>
    <cellStyle name="20% - Énfasis6 4 3 3" xfId="5734"/>
    <cellStyle name="20% - Énfasis6 4 4" xfId="3026"/>
    <cellStyle name="20% - Énfasis6 4 4 2" xfId="5185"/>
    <cellStyle name="20% - Énfasis6 4 4 3" xfId="5753"/>
    <cellStyle name="20% - Énfasis6 4 5" xfId="3008"/>
    <cellStyle name="20% - Énfasis6 4 5 2" xfId="5173"/>
    <cellStyle name="20% - Énfasis6 4 5 3" xfId="5743"/>
    <cellStyle name="20% - Énfasis6 4 6" xfId="3110"/>
    <cellStyle name="20% - Énfasis6 4 6 2" xfId="5257"/>
    <cellStyle name="20% - Énfasis6 4 6 3" xfId="5821"/>
    <cellStyle name="20% - Énfasis6 4 7" xfId="3245"/>
    <cellStyle name="20% - Énfasis6 4 7 2" xfId="5364"/>
    <cellStyle name="20% - Énfasis6 4 7 3" xfId="5922"/>
    <cellStyle name="20% - Énfasis6 4 8" xfId="3156"/>
    <cellStyle name="20% - Énfasis6 4 8 2" xfId="5299"/>
    <cellStyle name="20% - Énfasis6 4 8 3" xfId="5862"/>
    <cellStyle name="20% - Énfasis6 4 9" xfId="3212"/>
    <cellStyle name="20% - Énfasis6 4 9 2" xfId="5336"/>
    <cellStyle name="20% - Énfasis6 4 9 3" xfId="5896"/>
    <cellStyle name="20% - Énfasis6 5" xfId="1101"/>
    <cellStyle name="20% - Énfasis6 5 2" xfId="3473"/>
    <cellStyle name="20% - Énfasis6 6" xfId="4089"/>
    <cellStyle name="20% - Énfasis6 7" xfId="5065"/>
    <cellStyle name="3 indents" xfId="22"/>
    <cellStyle name="3 indents 2" xfId="1105"/>
    <cellStyle name="3 indents 2 2" xfId="3474"/>
    <cellStyle name="3 indents 3" xfId="4093"/>
    <cellStyle name="3 indents 4" xfId="4947"/>
    <cellStyle name="4 indents" xfId="23"/>
    <cellStyle name="4 indents 2" xfId="1106"/>
    <cellStyle name="4 indents 2 2" xfId="3475"/>
    <cellStyle name="4 indents 3" xfId="4094"/>
    <cellStyle name="4 indents 4" xfId="4856"/>
    <cellStyle name="40% - Accent1" xfId="24"/>
    <cellStyle name="40% - Accent1 2" xfId="1107"/>
    <cellStyle name="40% - Accent1 3" xfId="3476"/>
    <cellStyle name="40% - Accent1 4" xfId="4095"/>
    <cellStyle name="40% - Accent1 5" xfId="4595"/>
    <cellStyle name="40% - Accent2" xfId="25"/>
    <cellStyle name="40% - Accent2 2" xfId="1108"/>
    <cellStyle name="40% - Accent2 3" xfId="3477"/>
    <cellStyle name="40% - Accent2 4" xfId="4096"/>
    <cellStyle name="40% - Accent2 5" xfId="5527"/>
    <cellStyle name="40% - Accent3" xfId="26"/>
    <cellStyle name="40% - Accent3 2" xfId="1109"/>
    <cellStyle name="40% - Accent3 3" xfId="3478"/>
    <cellStyle name="40% - Accent3 4" xfId="4097"/>
    <cellStyle name="40% - Accent3 5" xfId="5453"/>
    <cellStyle name="40% - Accent4" xfId="27"/>
    <cellStyle name="40% - Accent4 2" xfId="1110"/>
    <cellStyle name="40% - Accent4 3" xfId="3479"/>
    <cellStyle name="40% - Accent4 4" xfId="4098"/>
    <cellStyle name="40% - Accent4 5" xfId="5393"/>
    <cellStyle name="40% - Accent5" xfId="28"/>
    <cellStyle name="40% - Accent5 2" xfId="1111"/>
    <cellStyle name="40% - Accent5 3" xfId="3480"/>
    <cellStyle name="40% - Accent5 4" xfId="4099"/>
    <cellStyle name="40% - Accent5 5" xfId="5437"/>
    <cellStyle name="40% - Accent6" xfId="29"/>
    <cellStyle name="40% - Accent6 2" xfId="1112"/>
    <cellStyle name="40% - Accent6 3" xfId="3481"/>
    <cellStyle name="40% - Accent6 4" xfId="4100"/>
    <cellStyle name="40% - Accent6 5" xfId="5458"/>
    <cellStyle name="40% - Colore 1" xfId="30"/>
    <cellStyle name="40% - Colore 1 10" xfId="1114"/>
    <cellStyle name="40% - Colore 1 10 2" xfId="2055"/>
    <cellStyle name="40% - Colore 1 11" xfId="1115"/>
    <cellStyle name="40% - Colore 1 11 2" xfId="2056"/>
    <cellStyle name="40% - Colore 1 12" xfId="1116"/>
    <cellStyle name="40% - Colore 1 12 2" xfId="2057"/>
    <cellStyle name="40% - Colore 1 13" xfId="2058"/>
    <cellStyle name="40% - Colore 1 14" xfId="3482"/>
    <cellStyle name="40% - Colore 1 15" xfId="4101"/>
    <cellStyle name="40% - Colore 1 16" xfId="5373"/>
    <cellStyle name="40% - Colore 1 2" xfId="1113"/>
    <cellStyle name="40% - Colore 1 2 2" xfId="1117"/>
    <cellStyle name="40% - Colore 1 2 2 2" xfId="2059"/>
    <cellStyle name="40% - Colore 1 2 3" xfId="2060"/>
    <cellStyle name="40% - Colore 1 3" xfId="1118"/>
    <cellStyle name="40% - Colore 1 3 2" xfId="1119"/>
    <cellStyle name="40% - Colore 1 3 2 2" xfId="2061"/>
    <cellStyle name="40% - Colore 1 3 3" xfId="2062"/>
    <cellStyle name="40% - Colore 1 4" xfId="1120"/>
    <cellStyle name="40% - Colore 1 4 2" xfId="1121"/>
    <cellStyle name="40% - Colore 1 4 2 2" xfId="2063"/>
    <cellStyle name="40% - Colore 1 4 3" xfId="2064"/>
    <cellStyle name="40% - Colore 1 5" xfId="1122"/>
    <cellStyle name="40% - Colore 1 5 2" xfId="1123"/>
    <cellStyle name="40% - Colore 1 5 2 2" xfId="2065"/>
    <cellStyle name="40% - Colore 1 5 3" xfId="2066"/>
    <cellStyle name="40% - Colore 1 6" xfId="1124"/>
    <cellStyle name="40% - Colore 1 6 2" xfId="1125"/>
    <cellStyle name="40% - Colore 1 6 2 2" xfId="2067"/>
    <cellStyle name="40% - Colore 1 6 3" xfId="2068"/>
    <cellStyle name="40% - Colore 1 7" xfId="1126"/>
    <cellStyle name="40% - Colore 1 7 2" xfId="1127"/>
    <cellStyle name="40% - Colore 1 7 2 2" xfId="2069"/>
    <cellStyle name="40% - Colore 1 7 3" xfId="2070"/>
    <cellStyle name="40% - Colore 1 8" xfId="1128"/>
    <cellStyle name="40% - Colore 1 8 2" xfId="1129"/>
    <cellStyle name="40% - Colore 1 8 2 2" xfId="2071"/>
    <cellStyle name="40% - Colore 1 8 3" xfId="2072"/>
    <cellStyle name="40% - Colore 1 9" xfId="1130"/>
    <cellStyle name="40% - Colore 1 9 2" xfId="2073"/>
    <cellStyle name="40% - Colore 2" xfId="31"/>
    <cellStyle name="40% - Colore 2 10" xfId="1132"/>
    <cellStyle name="40% - Colore 2 10 2" xfId="2074"/>
    <cellStyle name="40% - Colore 2 11" xfId="1133"/>
    <cellStyle name="40% - Colore 2 11 2" xfId="2075"/>
    <cellStyle name="40% - Colore 2 12" xfId="1134"/>
    <cellStyle name="40% - Colore 2 12 2" xfId="2076"/>
    <cellStyle name="40% - Colore 2 13" xfId="2077"/>
    <cellStyle name="40% - Colore 2 14" xfId="3483"/>
    <cellStyle name="40% - Colore 2 15" xfId="4105"/>
    <cellStyle name="40% - Colore 2 16" xfId="4843"/>
    <cellStyle name="40% - Colore 2 2" xfId="1131"/>
    <cellStyle name="40% - Colore 2 2 2" xfId="1135"/>
    <cellStyle name="40% - Colore 2 2 2 2" xfId="2078"/>
    <cellStyle name="40% - Colore 2 2 3" xfId="2079"/>
    <cellStyle name="40% - Colore 2 3" xfId="1136"/>
    <cellStyle name="40% - Colore 2 3 2" xfId="1137"/>
    <cellStyle name="40% - Colore 2 3 2 2" xfId="2080"/>
    <cellStyle name="40% - Colore 2 3 3" xfId="2081"/>
    <cellStyle name="40% - Colore 2 4" xfId="1138"/>
    <cellStyle name="40% - Colore 2 4 2" xfId="1139"/>
    <cellStyle name="40% - Colore 2 4 2 2" xfId="2082"/>
    <cellStyle name="40% - Colore 2 4 3" xfId="2083"/>
    <cellStyle name="40% - Colore 2 5" xfId="1140"/>
    <cellStyle name="40% - Colore 2 5 2" xfId="1141"/>
    <cellStyle name="40% - Colore 2 5 2 2" xfId="2084"/>
    <cellStyle name="40% - Colore 2 5 3" xfId="2085"/>
    <cellStyle name="40% - Colore 2 6" xfId="1142"/>
    <cellStyle name="40% - Colore 2 6 2" xfId="1143"/>
    <cellStyle name="40% - Colore 2 6 2 2" xfId="2086"/>
    <cellStyle name="40% - Colore 2 6 3" xfId="2087"/>
    <cellStyle name="40% - Colore 2 7" xfId="1144"/>
    <cellStyle name="40% - Colore 2 7 2" xfId="1145"/>
    <cellStyle name="40% - Colore 2 7 2 2" xfId="2088"/>
    <cellStyle name="40% - Colore 2 7 3" xfId="2089"/>
    <cellStyle name="40% - Colore 2 8" xfId="1146"/>
    <cellStyle name="40% - Colore 2 8 2" xfId="1147"/>
    <cellStyle name="40% - Colore 2 8 2 2" xfId="2090"/>
    <cellStyle name="40% - Colore 2 8 3" xfId="2091"/>
    <cellStyle name="40% - Colore 2 9" xfId="1148"/>
    <cellStyle name="40% - Colore 2 9 2" xfId="2092"/>
    <cellStyle name="40% - Colore 3" xfId="32"/>
    <cellStyle name="40% - Colore 3 10" xfId="1150"/>
    <cellStyle name="40% - Colore 3 10 2" xfId="2093"/>
    <cellStyle name="40% - Colore 3 11" xfId="1151"/>
    <cellStyle name="40% - Colore 3 11 2" xfId="2094"/>
    <cellStyle name="40% - Colore 3 12" xfId="1152"/>
    <cellStyle name="40% - Colore 3 12 2" xfId="2095"/>
    <cellStyle name="40% - Colore 3 13" xfId="2096"/>
    <cellStyle name="40% - Colore 3 14" xfId="3484"/>
    <cellStyle name="40% - Colore 3 15" xfId="4106"/>
    <cellStyle name="40% - Colore 3 16" xfId="5147"/>
    <cellStyle name="40% - Colore 3 2" xfId="1149"/>
    <cellStyle name="40% - Colore 3 2 2" xfId="1153"/>
    <cellStyle name="40% - Colore 3 2 2 2" xfId="2097"/>
    <cellStyle name="40% - Colore 3 2 3" xfId="2098"/>
    <cellStyle name="40% - Colore 3 3" xfId="1154"/>
    <cellStyle name="40% - Colore 3 3 2" xfId="1155"/>
    <cellStyle name="40% - Colore 3 3 2 2" xfId="2099"/>
    <cellStyle name="40% - Colore 3 3 3" xfId="2100"/>
    <cellStyle name="40% - Colore 3 4" xfId="1156"/>
    <cellStyle name="40% - Colore 3 4 2" xfId="1157"/>
    <cellStyle name="40% - Colore 3 4 2 2" xfId="2101"/>
    <cellStyle name="40% - Colore 3 4 3" xfId="2102"/>
    <cellStyle name="40% - Colore 3 5" xfId="1158"/>
    <cellStyle name="40% - Colore 3 5 2" xfId="1159"/>
    <cellStyle name="40% - Colore 3 5 2 2" xfId="2103"/>
    <cellStyle name="40% - Colore 3 5 3" xfId="2104"/>
    <cellStyle name="40% - Colore 3 6" xfId="1160"/>
    <cellStyle name="40% - Colore 3 6 2" xfId="1161"/>
    <cellStyle name="40% - Colore 3 6 2 2" xfId="2105"/>
    <cellStyle name="40% - Colore 3 6 3" xfId="2106"/>
    <cellStyle name="40% - Colore 3 7" xfId="1162"/>
    <cellStyle name="40% - Colore 3 7 2" xfId="1163"/>
    <cellStyle name="40% - Colore 3 7 2 2" xfId="2107"/>
    <cellStyle name="40% - Colore 3 7 3" xfId="2108"/>
    <cellStyle name="40% - Colore 3 8" xfId="1164"/>
    <cellStyle name="40% - Colore 3 8 2" xfId="1165"/>
    <cellStyle name="40% - Colore 3 8 2 2" xfId="2109"/>
    <cellStyle name="40% - Colore 3 8 3" xfId="2110"/>
    <cellStyle name="40% - Colore 3 9" xfId="1166"/>
    <cellStyle name="40% - Colore 3 9 2" xfId="2111"/>
    <cellStyle name="40% - Colore 4" xfId="33"/>
    <cellStyle name="40% - Colore 4 10" xfId="1168"/>
    <cellStyle name="40% - Colore 4 10 2" xfId="2112"/>
    <cellStyle name="40% - Colore 4 11" xfId="1169"/>
    <cellStyle name="40% - Colore 4 11 2" xfId="2113"/>
    <cellStyle name="40% - Colore 4 12" xfId="1170"/>
    <cellStyle name="40% - Colore 4 12 2" xfId="2114"/>
    <cellStyle name="40% - Colore 4 13" xfId="2115"/>
    <cellStyle name="40% - Colore 4 14" xfId="3485"/>
    <cellStyle name="40% - Colore 4 15" xfId="4107"/>
    <cellStyle name="40% - Colore 4 16" xfId="4842"/>
    <cellStyle name="40% - Colore 4 2" xfId="1167"/>
    <cellStyle name="40% - Colore 4 2 2" xfId="1171"/>
    <cellStyle name="40% - Colore 4 2 2 2" xfId="2116"/>
    <cellStyle name="40% - Colore 4 2 3" xfId="2117"/>
    <cellStyle name="40% - Colore 4 3" xfId="1172"/>
    <cellStyle name="40% - Colore 4 3 2" xfId="1173"/>
    <cellStyle name="40% - Colore 4 3 2 2" xfId="2118"/>
    <cellStyle name="40% - Colore 4 3 3" xfId="2119"/>
    <cellStyle name="40% - Colore 4 4" xfId="1174"/>
    <cellStyle name="40% - Colore 4 4 2" xfId="1175"/>
    <cellStyle name="40% - Colore 4 4 2 2" xfId="2120"/>
    <cellStyle name="40% - Colore 4 4 3" xfId="2121"/>
    <cellStyle name="40% - Colore 4 5" xfId="1176"/>
    <cellStyle name="40% - Colore 4 5 2" xfId="1177"/>
    <cellStyle name="40% - Colore 4 5 2 2" xfId="2122"/>
    <cellStyle name="40% - Colore 4 5 3" xfId="2123"/>
    <cellStyle name="40% - Colore 4 6" xfId="1178"/>
    <cellStyle name="40% - Colore 4 6 2" xfId="1179"/>
    <cellStyle name="40% - Colore 4 6 2 2" xfId="2124"/>
    <cellStyle name="40% - Colore 4 6 3" xfId="2125"/>
    <cellStyle name="40% - Colore 4 7" xfId="1180"/>
    <cellStyle name="40% - Colore 4 7 2" xfId="1181"/>
    <cellStyle name="40% - Colore 4 7 2 2" xfId="2126"/>
    <cellStyle name="40% - Colore 4 7 3" xfId="2127"/>
    <cellStyle name="40% - Colore 4 8" xfId="1182"/>
    <cellStyle name="40% - Colore 4 8 2" xfId="1183"/>
    <cellStyle name="40% - Colore 4 8 2 2" xfId="2128"/>
    <cellStyle name="40% - Colore 4 8 3" xfId="2129"/>
    <cellStyle name="40% - Colore 4 9" xfId="1184"/>
    <cellStyle name="40% - Colore 4 9 2" xfId="2130"/>
    <cellStyle name="40% - Colore 5" xfId="34"/>
    <cellStyle name="40% - Colore 5 10" xfId="1186"/>
    <cellStyle name="40% - Colore 5 10 2" xfId="2131"/>
    <cellStyle name="40% - Colore 5 11" xfId="1187"/>
    <cellStyle name="40% - Colore 5 11 2" xfId="2132"/>
    <cellStyle name="40% - Colore 5 12" xfId="1188"/>
    <cellStyle name="40% - Colore 5 12 2" xfId="2133"/>
    <cellStyle name="40% - Colore 5 13" xfId="2134"/>
    <cellStyle name="40% - Colore 5 14" xfId="3486"/>
    <cellStyle name="40% - Colore 5 15" xfId="4108"/>
    <cellStyle name="40% - Colore 5 16" xfId="4581"/>
    <cellStyle name="40% - Colore 5 2" xfId="1185"/>
    <cellStyle name="40% - Colore 5 2 2" xfId="1189"/>
    <cellStyle name="40% - Colore 5 2 2 2" xfId="2135"/>
    <cellStyle name="40% - Colore 5 2 3" xfId="2136"/>
    <cellStyle name="40% - Colore 5 3" xfId="1190"/>
    <cellStyle name="40% - Colore 5 3 2" xfId="1191"/>
    <cellStyle name="40% - Colore 5 3 2 2" xfId="2137"/>
    <cellStyle name="40% - Colore 5 3 3" xfId="2138"/>
    <cellStyle name="40% - Colore 5 4" xfId="1192"/>
    <cellStyle name="40% - Colore 5 4 2" xfId="1193"/>
    <cellStyle name="40% - Colore 5 4 2 2" xfId="2139"/>
    <cellStyle name="40% - Colore 5 4 3" xfId="2140"/>
    <cellStyle name="40% - Colore 5 5" xfId="1194"/>
    <cellStyle name="40% - Colore 5 5 2" xfId="1195"/>
    <cellStyle name="40% - Colore 5 5 2 2" xfId="2141"/>
    <cellStyle name="40% - Colore 5 5 3" xfId="2142"/>
    <cellStyle name="40% - Colore 5 6" xfId="1196"/>
    <cellStyle name="40% - Colore 5 6 2" xfId="1197"/>
    <cellStyle name="40% - Colore 5 6 2 2" xfId="2143"/>
    <cellStyle name="40% - Colore 5 6 3" xfId="2144"/>
    <cellStyle name="40% - Colore 5 7" xfId="1198"/>
    <cellStyle name="40% - Colore 5 7 2" xfId="1199"/>
    <cellStyle name="40% - Colore 5 7 2 2" xfId="2145"/>
    <cellStyle name="40% - Colore 5 7 3" xfId="2146"/>
    <cellStyle name="40% - Colore 5 8" xfId="1200"/>
    <cellStyle name="40% - Colore 5 8 2" xfId="1201"/>
    <cellStyle name="40% - Colore 5 8 2 2" xfId="2147"/>
    <cellStyle name="40% - Colore 5 8 3" xfId="2148"/>
    <cellStyle name="40% - Colore 5 9" xfId="1202"/>
    <cellStyle name="40% - Colore 5 9 2" xfId="2149"/>
    <cellStyle name="40% - Colore 6" xfId="35"/>
    <cellStyle name="40% - Colore 6 10" xfId="1204"/>
    <cellStyle name="40% - Colore 6 10 2" xfId="2150"/>
    <cellStyle name="40% - Colore 6 11" xfId="1205"/>
    <cellStyle name="40% - Colore 6 11 2" xfId="2151"/>
    <cellStyle name="40% - Colore 6 12" xfId="1206"/>
    <cellStyle name="40% - Colore 6 12 2" xfId="2152"/>
    <cellStyle name="40% - Colore 6 13" xfId="2153"/>
    <cellStyle name="40% - Colore 6 14" xfId="3487"/>
    <cellStyle name="40% - Colore 6 15" xfId="4110"/>
    <cellStyle name="40% - Colore 6 16" xfId="4578"/>
    <cellStyle name="40% - Colore 6 2" xfId="1203"/>
    <cellStyle name="40% - Colore 6 2 2" xfId="1207"/>
    <cellStyle name="40% - Colore 6 2 2 2" xfId="2154"/>
    <cellStyle name="40% - Colore 6 2 3" xfId="2155"/>
    <cellStyle name="40% - Colore 6 3" xfId="1208"/>
    <cellStyle name="40% - Colore 6 3 2" xfId="1209"/>
    <cellStyle name="40% - Colore 6 3 2 2" xfId="2156"/>
    <cellStyle name="40% - Colore 6 3 3" xfId="2157"/>
    <cellStyle name="40% - Colore 6 4" xfId="1210"/>
    <cellStyle name="40% - Colore 6 4 2" xfId="1211"/>
    <cellStyle name="40% - Colore 6 4 2 2" xfId="2158"/>
    <cellStyle name="40% - Colore 6 4 3" xfId="2159"/>
    <cellStyle name="40% - Colore 6 5" xfId="1212"/>
    <cellStyle name="40% - Colore 6 5 2" xfId="1213"/>
    <cellStyle name="40% - Colore 6 5 2 2" xfId="2160"/>
    <cellStyle name="40% - Colore 6 5 3" xfId="2161"/>
    <cellStyle name="40% - Colore 6 6" xfId="1214"/>
    <cellStyle name="40% - Colore 6 6 2" xfId="1215"/>
    <cellStyle name="40% - Colore 6 6 2 2" xfId="2162"/>
    <cellStyle name="40% - Colore 6 6 3" xfId="2163"/>
    <cellStyle name="40% - Colore 6 7" xfId="1216"/>
    <cellStyle name="40% - Colore 6 7 2" xfId="1217"/>
    <cellStyle name="40% - Colore 6 7 2 2" xfId="2164"/>
    <cellStyle name="40% - Colore 6 7 3" xfId="2165"/>
    <cellStyle name="40% - Colore 6 8" xfId="1218"/>
    <cellStyle name="40% - Colore 6 8 2" xfId="1219"/>
    <cellStyle name="40% - Colore 6 8 2 2" xfId="2166"/>
    <cellStyle name="40% - Colore 6 8 3" xfId="2167"/>
    <cellStyle name="40% - Colore 6 9" xfId="1220"/>
    <cellStyle name="40% - Colore 6 9 2" xfId="2168"/>
    <cellStyle name="40% - Énfasis1 2" xfId="36"/>
    <cellStyle name="40% - Énfasis1 2 10" xfId="3162"/>
    <cellStyle name="40% - Énfasis1 2 10 2" xfId="5305"/>
    <cellStyle name="40% - Énfasis1 2 10 3" xfId="5867"/>
    <cellStyle name="40% - Énfasis1 2 11" xfId="3411"/>
    <cellStyle name="40% - Énfasis1 2 11 2" xfId="5502"/>
    <cellStyle name="40% - Énfasis1 2 11 3" xfId="6052"/>
    <cellStyle name="40% - Énfasis1 2 12" xfId="3948"/>
    <cellStyle name="40% - Énfasis1 2 13" xfId="4112"/>
    <cellStyle name="40% - Énfasis1 2 14" xfId="4573"/>
    <cellStyle name="40% - Énfasis1 2 2" xfId="861"/>
    <cellStyle name="40% - Énfasis1 2 2 2" xfId="1222"/>
    <cellStyle name="40% - Énfasis1 2 2 3" xfId="5643"/>
    <cellStyle name="40% - Énfasis1 2 3" xfId="2967"/>
    <cellStyle name="40% - Énfasis1 2 3 2" xfId="5138"/>
    <cellStyle name="40% - Énfasis1 2 3 3" xfId="5711"/>
    <cellStyle name="40% - Énfasis1 2 4" xfId="2925"/>
    <cellStyle name="40% - Énfasis1 2 4 2" xfId="5100"/>
    <cellStyle name="40% - Énfasis1 2 4 3" xfId="5674"/>
    <cellStyle name="40% - Énfasis1 2 5" xfId="2900"/>
    <cellStyle name="40% - Énfasis1 2 5 2" xfId="5070"/>
    <cellStyle name="40% - Énfasis1 2 5 3" xfId="5639"/>
    <cellStyle name="40% - Énfasis1 2 6" xfId="3121"/>
    <cellStyle name="40% - Énfasis1 2 6 2" xfId="5266"/>
    <cellStyle name="40% - Énfasis1 2 6 3" xfId="5830"/>
    <cellStyle name="40% - Énfasis1 2 7" xfId="3238"/>
    <cellStyle name="40% - Énfasis1 2 7 2" xfId="5358"/>
    <cellStyle name="40% - Énfasis1 2 7 3" xfId="5917"/>
    <cellStyle name="40% - Énfasis1 2 8" xfId="3181"/>
    <cellStyle name="40% - Énfasis1 2 8 2" xfId="5316"/>
    <cellStyle name="40% - Énfasis1 2 8 3" xfId="5878"/>
    <cellStyle name="40% - Énfasis1 2 9" xfId="3382"/>
    <cellStyle name="40% - Énfasis1 2 9 2" xfId="5476"/>
    <cellStyle name="40% - Énfasis1 2 9 3" xfId="6026"/>
    <cellStyle name="40% - Énfasis1 3" xfId="862"/>
    <cellStyle name="40% - Énfasis1 3 10" xfId="3089"/>
    <cellStyle name="40% - Énfasis1 3 10 2" xfId="5236"/>
    <cellStyle name="40% - Énfasis1 3 10 3" xfId="5801"/>
    <cellStyle name="40% - Énfasis1 3 11" xfId="3412"/>
    <cellStyle name="40% - Énfasis1 3 11 2" xfId="5503"/>
    <cellStyle name="40% - Énfasis1 3 11 3" xfId="6053"/>
    <cellStyle name="40% - Énfasis1 3 12" xfId="3949"/>
    <cellStyle name="40% - Énfasis1 3 13" xfId="4113"/>
    <cellStyle name="40% - Énfasis1 3 14" xfId="4841"/>
    <cellStyle name="40% - Énfasis1 3 2" xfId="1223"/>
    <cellStyle name="40% - Énfasis1 3 2 2" xfId="5074"/>
    <cellStyle name="40% - Énfasis1 3 2 3" xfId="5644"/>
    <cellStyle name="40% - Énfasis1 3 3" xfId="3062"/>
    <cellStyle name="40% - Énfasis1 3 3 2" xfId="5212"/>
    <cellStyle name="40% - Énfasis1 3 3 3" xfId="5778"/>
    <cellStyle name="40% - Énfasis1 3 4" xfId="2891"/>
    <cellStyle name="40% - Énfasis1 3 4 2" xfId="5064"/>
    <cellStyle name="40% - Énfasis1 3 4 3" xfId="5634"/>
    <cellStyle name="40% - Énfasis1 3 5" xfId="2910"/>
    <cellStyle name="40% - Énfasis1 3 5 2" xfId="5089"/>
    <cellStyle name="40% - Énfasis1 3 5 3" xfId="5663"/>
    <cellStyle name="40% - Énfasis1 3 6" xfId="3122"/>
    <cellStyle name="40% - Énfasis1 3 6 2" xfId="5267"/>
    <cellStyle name="40% - Énfasis1 3 6 3" xfId="5831"/>
    <cellStyle name="40% - Énfasis1 3 7" xfId="3347"/>
    <cellStyle name="40% - Énfasis1 3 7 2" xfId="5446"/>
    <cellStyle name="40% - Énfasis1 3 7 3" xfId="5999"/>
    <cellStyle name="40% - Énfasis1 3 8" xfId="3369"/>
    <cellStyle name="40% - Énfasis1 3 8 2" xfId="5466"/>
    <cellStyle name="40% - Énfasis1 3 8 3" xfId="6016"/>
    <cellStyle name="40% - Énfasis1 3 9" xfId="3331"/>
    <cellStyle name="40% - Énfasis1 3 9 2" xfId="5432"/>
    <cellStyle name="40% - Énfasis1 3 9 3" xfId="5986"/>
    <cellStyle name="40% - Énfasis1 4" xfId="863"/>
    <cellStyle name="40% - Énfasis1 4 10" xfId="3118"/>
    <cellStyle name="40% - Énfasis1 4 10 2" xfId="5264"/>
    <cellStyle name="40% - Énfasis1 4 10 3" xfId="5828"/>
    <cellStyle name="40% - Énfasis1 4 11" xfId="3413"/>
    <cellStyle name="40% - Énfasis1 4 11 2" xfId="5504"/>
    <cellStyle name="40% - Énfasis1 4 11 3" xfId="6054"/>
    <cellStyle name="40% - Énfasis1 4 12" xfId="3950"/>
    <cellStyle name="40% - Énfasis1 4 13" xfId="4114"/>
    <cellStyle name="40% - Énfasis1 4 14" xfId="4571"/>
    <cellStyle name="40% - Énfasis1 4 2" xfId="1224"/>
    <cellStyle name="40% - Énfasis1 4 2 2" xfId="5075"/>
    <cellStyle name="40% - Énfasis1 4 2 3" xfId="5645"/>
    <cellStyle name="40% - Énfasis1 4 3" xfId="2966"/>
    <cellStyle name="40% - Énfasis1 4 3 2" xfId="5137"/>
    <cellStyle name="40% - Énfasis1 4 3 3" xfId="5710"/>
    <cellStyle name="40% - Énfasis1 4 4" xfId="3027"/>
    <cellStyle name="40% - Énfasis1 4 4 2" xfId="5186"/>
    <cellStyle name="40% - Énfasis1 4 4 3" xfId="5754"/>
    <cellStyle name="40% - Énfasis1 4 5" xfId="2899"/>
    <cellStyle name="40% - Énfasis1 4 5 2" xfId="5069"/>
    <cellStyle name="40% - Énfasis1 4 5 3" xfId="5638"/>
    <cellStyle name="40% - Énfasis1 4 6" xfId="3123"/>
    <cellStyle name="40% - Énfasis1 4 6 2" xfId="5268"/>
    <cellStyle name="40% - Énfasis1 4 6 3" xfId="5832"/>
    <cellStyle name="40% - Énfasis1 4 7" xfId="3237"/>
    <cellStyle name="40% - Énfasis1 4 7 2" xfId="5357"/>
    <cellStyle name="40% - Énfasis1 4 7 3" xfId="5916"/>
    <cellStyle name="40% - Énfasis1 4 8" xfId="3309"/>
    <cellStyle name="40% - Énfasis1 4 8 2" xfId="5416"/>
    <cellStyle name="40% - Énfasis1 4 8 3" xfId="5970"/>
    <cellStyle name="40% - Énfasis1 4 9" xfId="3381"/>
    <cellStyle name="40% - Énfasis1 4 9 2" xfId="5475"/>
    <cellStyle name="40% - Énfasis1 4 9 3" xfId="6025"/>
    <cellStyle name="40% - Énfasis1 5" xfId="1221"/>
    <cellStyle name="40% - Énfasis1 5 2" xfId="3488"/>
    <cellStyle name="40% - Énfasis1 6" xfId="4111"/>
    <cellStyle name="40% - Énfasis1 7" xfId="4653"/>
    <cellStyle name="40% - Énfasis2 2" xfId="37"/>
    <cellStyle name="40% - Énfasis2 2 10" xfId="3141"/>
    <cellStyle name="40% - Énfasis2 2 10 2" xfId="5285"/>
    <cellStyle name="40% - Énfasis2 2 10 3" xfId="5849"/>
    <cellStyle name="40% - Énfasis2 2 11" xfId="3414"/>
    <cellStyle name="40% - Énfasis2 2 11 2" xfId="5505"/>
    <cellStyle name="40% - Énfasis2 2 11 3" xfId="6055"/>
    <cellStyle name="40% - Énfasis2 2 12" xfId="3951"/>
    <cellStyle name="40% - Énfasis2 2 13" xfId="4116"/>
    <cellStyle name="40% - Énfasis2 2 14" xfId="5040"/>
    <cellStyle name="40% - Énfasis2 2 2" xfId="864"/>
    <cellStyle name="40% - Énfasis2 2 2 2" xfId="1226"/>
    <cellStyle name="40% - Énfasis2 2 2 3" xfId="5646"/>
    <cellStyle name="40% - Énfasis2 2 3" xfId="2965"/>
    <cellStyle name="40% - Énfasis2 2 3 2" xfId="5136"/>
    <cellStyle name="40% - Énfasis2 2 3 3" xfId="5709"/>
    <cellStyle name="40% - Énfasis2 2 4" xfId="2890"/>
    <cellStyle name="40% - Énfasis2 2 4 2" xfId="5063"/>
    <cellStyle name="40% - Énfasis2 2 4 3" xfId="5633"/>
    <cellStyle name="40% - Énfasis2 2 5" xfId="2990"/>
    <cellStyle name="40% - Énfasis2 2 5 2" xfId="5155"/>
    <cellStyle name="40% - Énfasis2 2 5 3" xfId="5725"/>
    <cellStyle name="40% - Énfasis2 2 6" xfId="3125"/>
    <cellStyle name="40% - Énfasis2 2 6 2" xfId="5269"/>
    <cellStyle name="40% - Énfasis2 2 6 3" xfId="5833"/>
    <cellStyle name="40% - Énfasis2 2 7" xfId="3236"/>
    <cellStyle name="40% - Énfasis2 2 7 2" xfId="5356"/>
    <cellStyle name="40% - Énfasis2 2 7 3" xfId="5915"/>
    <cellStyle name="40% - Énfasis2 2 8" xfId="3310"/>
    <cellStyle name="40% - Énfasis2 2 8 2" xfId="5417"/>
    <cellStyle name="40% - Énfasis2 2 8 3" xfId="5971"/>
    <cellStyle name="40% - Énfasis2 2 9" xfId="3380"/>
    <cellStyle name="40% - Énfasis2 2 9 2" xfId="5474"/>
    <cellStyle name="40% - Énfasis2 2 9 3" xfId="6024"/>
    <cellStyle name="40% - Énfasis2 3" xfId="865"/>
    <cellStyle name="40% - Énfasis2 3 10" xfId="3286"/>
    <cellStyle name="40% - Énfasis2 3 10 2" xfId="5395"/>
    <cellStyle name="40% - Énfasis2 3 10 3" xfId="5949"/>
    <cellStyle name="40% - Énfasis2 3 11" xfId="3415"/>
    <cellStyle name="40% - Énfasis2 3 11 2" xfId="5506"/>
    <cellStyle name="40% - Énfasis2 3 11 3" xfId="6056"/>
    <cellStyle name="40% - Énfasis2 3 12" xfId="3952"/>
    <cellStyle name="40% - Énfasis2 3 13" xfId="4117"/>
    <cellStyle name="40% - Énfasis2 3 14" xfId="5018"/>
    <cellStyle name="40% - Énfasis2 3 2" xfId="1227"/>
    <cellStyle name="40% - Énfasis2 3 2 2" xfId="5076"/>
    <cellStyle name="40% - Énfasis2 3 2 3" xfId="5647"/>
    <cellStyle name="40% - Énfasis2 3 3" xfId="3061"/>
    <cellStyle name="40% - Énfasis2 3 3 2" xfId="5211"/>
    <cellStyle name="40% - Énfasis2 3 3 3" xfId="5777"/>
    <cellStyle name="40% - Énfasis2 3 4" xfId="3028"/>
    <cellStyle name="40% - Énfasis2 3 4 2" xfId="5187"/>
    <cellStyle name="40% - Énfasis2 3 4 3" xfId="5755"/>
    <cellStyle name="40% - Énfasis2 3 5" xfId="2946"/>
    <cellStyle name="40% - Énfasis2 3 5 2" xfId="5118"/>
    <cellStyle name="40% - Énfasis2 3 5 3" xfId="5691"/>
    <cellStyle name="40% - Énfasis2 3 6" xfId="3126"/>
    <cellStyle name="40% - Énfasis2 3 6 2" xfId="5270"/>
    <cellStyle name="40% - Énfasis2 3 6 3" xfId="5834"/>
    <cellStyle name="40% - Énfasis2 3 7" xfId="3346"/>
    <cellStyle name="40% - Énfasis2 3 7 2" xfId="5445"/>
    <cellStyle name="40% - Énfasis2 3 7 3" xfId="5998"/>
    <cellStyle name="40% - Énfasis2 3 8" xfId="3311"/>
    <cellStyle name="40% - Énfasis2 3 8 2" xfId="5418"/>
    <cellStyle name="40% - Énfasis2 3 8 3" xfId="5972"/>
    <cellStyle name="40% - Énfasis2 3 9" xfId="3114"/>
    <cellStyle name="40% - Énfasis2 3 9 2" xfId="5261"/>
    <cellStyle name="40% - Énfasis2 3 9 3" xfId="5825"/>
    <cellStyle name="40% - Énfasis2 4" xfId="866"/>
    <cellStyle name="40% - Énfasis2 4 10" xfId="3142"/>
    <cellStyle name="40% - Énfasis2 4 10 2" xfId="5286"/>
    <cellStyle name="40% - Énfasis2 4 10 3" xfId="5850"/>
    <cellStyle name="40% - Énfasis2 4 11" xfId="3416"/>
    <cellStyle name="40% - Énfasis2 4 11 2" xfId="5507"/>
    <cellStyle name="40% - Énfasis2 4 11 3" xfId="6057"/>
    <cellStyle name="40% - Énfasis2 4 12" xfId="3953"/>
    <cellStyle name="40% - Énfasis2 4 13" xfId="4118"/>
    <cellStyle name="40% - Énfasis2 4 14" xfId="4990"/>
    <cellStyle name="40% - Énfasis2 4 2" xfId="1228"/>
    <cellStyle name="40% - Énfasis2 4 2 2" xfId="5077"/>
    <cellStyle name="40% - Énfasis2 4 2 3" xfId="5648"/>
    <cellStyle name="40% - Énfasis2 4 3" xfId="2964"/>
    <cellStyle name="40% - Énfasis2 4 3 2" xfId="5135"/>
    <cellStyle name="40% - Énfasis2 4 3 3" xfId="5708"/>
    <cellStyle name="40% - Énfasis2 4 4" xfId="3001"/>
    <cellStyle name="40% - Énfasis2 4 4 2" xfId="5166"/>
    <cellStyle name="40% - Énfasis2 4 4 3" xfId="5736"/>
    <cellStyle name="40% - Énfasis2 4 5" xfId="3013"/>
    <cellStyle name="40% - Énfasis2 4 5 2" xfId="5176"/>
    <cellStyle name="40% - Énfasis2 4 5 3" xfId="5745"/>
    <cellStyle name="40% - Énfasis2 4 6" xfId="3127"/>
    <cellStyle name="40% - Énfasis2 4 6 2" xfId="5271"/>
    <cellStyle name="40% - Énfasis2 4 6 3" xfId="5835"/>
    <cellStyle name="40% - Énfasis2 4 7" xfId="3235"/>
    <cellStyle name="40% - Énfasis2 4 7 2" xfId="5355"/>
    <cellStyle name="40% - Énfasis2 4 7 3" xfId="5914"/>
    <cellStyle name="40% - Énfasis2 4 8" xfId="3368"/>
    <cellStyle name="40% - Énfasis2 4 8 2" xfId="5465"/>
    <cellStyle name="40% - Énfasis2 4 8 3" xfId="6015"/>
    <cellStyle name="40% - Énfasis2 4 9" xfId="3379"/>
    <cellStyle name="40% - Énfasis2 4 9 2" xfId="5473"/>
    <cellStyle name="40% - Énfasis2 4 9 3" xfId="6023"/>
    <cellStyle name="40% - Énfasis2 5" xfId="1225"/>
    <cellStyle name="40% - Énfasis2 5 2" xfId="3489"/>
    <cellStyle name="40% - Énfasis2 6" xfId="4115"/>
    <cellStyle name="40% - Énfasis2 7" xfId="5058"/>
    <cellStyle name="40% - Énfasis3 2" xfId="38"/>
    <cellStyle name="40% - Énfasis3 2 10" xfId="3163"/>
    <cellStyle name="40% - Énfasis3 2 10 2" xfId="5306"/>
    <cellStyle name="40% - Énfasis3 2 10 3" xfId="5868"/>
    <cellStyle name="40% - Énfasis3 2 11" xfId="3417"/>
    <cellStyle name="40% - Énfasis3 2 11 2" xfId="5508"/>
    <cellStyle name="40% - Énfasis3 2 11 3" xfId="6058"/>
    <cellStyle name="40% - Énfasis3 2 12" xfId="3954"/>
    <cellStyle name="40% - Énfasis3 2 13" xfId="4120"/>
    <cellStyle name="40% - Énfasis3 2 14" xfId="4840"/>
    <cellStyle name="40% - Énfasis3 2 2" xfId="867"/>
    <cellStyle name="40% - Énfasis3 2 2 2" xfId="1230"/>
    <cellStyle name="40% - Énfasis3 2 2 3" xfId="5649"/>
    <cellStyle name="40% - Énfasis3 2 3" xfId="2962"/>
    <cellStyle name="40% - Énfasis3 2 3 2" xfId="5133"/>
    <cellStyle name="40% - Énfasis3 2 3 3" xfId="5706"/>
    <cellStyle name="40% - Énfasis3 2 4" xfId="2889"/>
    <cellStyle name="40% - Énfasis3 2 4 2" xfId="5062"/>
    <cellStyle name="40% - Énfasis3 2 4 3" xfId="5632"/>
    <cellStyle name="40% - Énfasis3 2 5" xfId="2989"/>
    <cellStyle name="40% - Énfasis3 2 5 2" xfId="5154"/>
    <cellStyle name="40% - Énfasis3 2 5 3" xfId="5724"/>
    <cellStyle name="40% - Énfasis3 2 6" xfId="3128"/>
    <cellStyle name="40% - Énfasis3 2 6 2" xfId="5272"/>
    <cellStyle name="40% - Énfasis3 2 6 3" xfId="5836"/>
    <cellStyle name="40% - Énfasis3 2 7" xfId="3234"/>
    <cellStyle name="40% - Énfasis3 2 7 2" xfId="5354"/>
    <cellStyle name="40% - Énfasis3 2 7 3" xfId="5913"/>
    <cellStyle name="40% - Énfasis3 2 8" xfId="3367"/>
    <cellStyle name="40% - Énfasis3 2 8 2" xfId="5464"/>
    <cellStyle name="40% - Énfasis3 2 8 3" xfId="6014"/>
    <cellStyle name="40% - Énfasis3 2 9" xfId="3113"/>
    <cellStyle name="40% - Énfasis3 2 9 2" xfId="5260"/>
    <cellStyle name="40% - Énfasis3 2 9 3" xfId="5824"/>
    <cellStyle name="40% - Énfasis3 3" xfId="868"/>
    <cellStyle name="40% - Énfasis3 3 10" xfId="3196"/>
    <cellStyle name="40% - Énfasis3 3 10 2" xfId="5326"/>
    <cellStyle name="40% - Énfasis3 3 10 3" xfId="5887"/>
    <cellStyle name="40% - Énfasis3 3 11" xfId="3418"/>
    <cellStyle name="40% - Énfasis3 3 11 2" xfId="5509"/>
    <cellStyle name="40% - Énfasis3 3 11 3" xfId="6059"/>
    <cellStyle name="40% - Énfasis3 3 12" xfId="3955"/>
    <cellStyle name="40% - Énfasis3 3 13" xfId="4121"/>
    <cellStyle name="40% - Énfasis3 3 14" xfId="4569"/>
    <cellStyle name="40% - Énfasis3 3 2" xfId="1231"/>
    <cellStyle name="40% - Énfasis3 3 2 2" xfId="5078"/>
    <cellStyle name="40% - Énfasis3 3 2 3" xfId="5650"/>
    <cellStyle name="40% - Énfasis3 3 3" xfId="2961"/>
    <cellStyle name="40% - Énfasis3 3 3 2" xfId="5132"/>
    <cellStyle name="40% - Énfasis3 3 3 3" xfId="5705"/>
    <cellStyle name="40% - Énfasis3 3 4" xfId="2926"/>
    <cellStyle name="40% - Énfasis3 3 4 2" xfId="5101"/>
    <cellStyle name="40% - Énfasis3 3 4 3" xfId="5675"/>
    <cellStyle name="40% - Énfasis3 3 5" xfId="3007"/>
    <cellStyle name="40% - Énfasis3 3 5 2" xfId="5172"/>
    <cellStyle name="40% - Énfasis3 3 5 3" xfId="5742"/>
    <cellStyle name="40% - Énfasis3 3 6" xfId="3129"/>
    <cellStyle name="40% - Énfasis3 3 6 2" xfId="5273"/>
    <cellStyle name="40% - Énfasis3 3 6 3" xfId="5837"/>
    <cellStyle name="40% - Énfasis3 3 7" xfId="3345"/>
    <cellStyle name="40% - Énfasis3 3 7 2" xfId="5444"/>
    <cellStyle name="40% - Énfasis3 3 7 3" xfId="5997"/>
    <cellStyle name="40% - Énfasis3 3 8" xfId="3182"/>
    <cellStyle name="40% - Énfasis3 3 8 2" xfId="5317"/>
    <cellStyle name="40% - Énfasis3 3 8 3" xfId="5879"/>
    <cellStyle name="40% - Énfasis3 3 9" xfId="3295"/>
    <cellStyle name="40% - Énfasis3 3 9 2" xfId="5404"/>
    <cellStyle name="40% - Énfasis3 3 9 3" xfId="5958"/>
    <cellStyle name="40% - Énfasis3 4" xfId="869"/>
    <cellStyle name="40% - Énfasis3 4 10" xfId="3197"/>
    <cellStyle name="40% - Énfasis3 4 10 2" xfId="5327"/>
    <cellStyle name="40% - Énfasis3 4 10 3" xfId="5888"/>
    <cellStyle name="40% - Énfasis3 4 11" xfId="3419"/>
    <cellStyle name="40% - Énfasis3 4 11 2" xfId="5510"/>
    <cellStyle name="40% - Énfasis3 4 11 3" xfId="6060"/>
    <cellStyle name="40% - Énfasis3 4 12" xfId="3956"/>
    <cellStyle name="40% - Énfasis3 4 13" xfId="4122"/>
    <cellStyle name="40% - Énfasis3 4 14" xfId="4839"/>
    <cellStyle name="40% - Énfasis3 4 2" xfId="1232"/>
    <cellStyle name="40% - Énfasis3 4 2 2" xfId="5079"/>
    <cellStyle name="40% - Énfasis3 4 2 3" xfId="5651"/>
    <cellStyle name="40% - Énfasis3 4 3" xfId="2960"/>
    <cellStyle name="40% - Énfasis3 4 3 2" xfId="5131"/>
    <cellStyle name="40% - Énfasis3 4 3 3" xfId="5704"/>
    <cellStyle name="40% - Énfasis3 4 4" xfId="3002"/>
    <cellStyle name="40% - Énfasis3 4 4 2" xfId="5167"/>
    <cellStyle name="40% - Énfasis3 4 4 3" xfId="5737"/>
    <cellStyle name="40% - Énfasis3 4 5" xfId="2909"/>
    <cellStyle name="40% - Énfasis3 4 5 2" xfId="5088"/>
    <cellStyle name="40% - Énfasis3 4 5 3" xfId="5662"/>
    <cellStyle name="40% - Énfasis3 4 6" xfId="3130"/>
    <cellStyle name="40% - Énfasis3 4 6 2" xfId="5274"/>
    <cellStyle name="40% - Énfasis3 4 6 3" xfId="5838"/>
    <cellStyle name="40% - Énfasis3 4 7" xfId="3233"/>
    <cellStyle name="40% - Énfasis3 4 7 2" xfId="5353"/>
    <cellStyle name="40% - Énfasis3 4 7 3" xfId="5912"/>
    <cellStyle name="40% - Énfasis3 4 8" xfId="3366"/>
    <cellStyle name="40% - Énfasis3 4 8 2" xfId="5463"/>
    <cellStyle name="40% - Énfasis3 4 8 3" xfId="6013"/>
    <cellStyle name="40% - Énfasis3 4 9" xfId="3294"/>
    <cellStyle name="40% - Énfasis3 4 9 2" xfId="5403"/>
    <cellStyle name="40% - Énfasis3 4 9 3" xfId="5957"/>
    <cellStyle name="40% - Énfasis3 5" xfId="1229"/>
    <cellStyle name="40% - Énfasis3 5 2" xfId="3490"/>
    <cellStyle name="40% - Énfasis3 6" xfId="4119"/>
    <cellStyle name="40% - Énfasis3 7" xfId="4929"/>
    <cellStyle name="40% - Énfasis4 2" xfId="39"/>
    <cellStyle name="40% - Énfasis4 2 10" xfId="3143"/>
    <cellStyle name="40% - Énfasis4 2 10 2" xfId="5287"/>
    <cellStyle name="40% - Énfasis4 2 10 3" xfId="5851"/>
    <cellStyle name="40% - Énfasis4 2 11" xfId="3420"/>
    <cellStyle name="40% - Énfasis4 2 11 2" xfId="5511"/>
    <cellStyle name="40% - Énfasis4 2 11 3" xfId="6061"/>
    <cellStyle name="40% - Énfasis4 2 12" xfId="3957"/>
    <cellStyle name="40% - Énfasis4 2 13" xfId="4124"/>
    <cellStyle name="40% - Énfasis4 2 14" xfId="5360"/>
    <cellStyle name="40% - Énfasis4 2 2" xfId="870"/>
    <cellStyle name="40% - Énfasis4 2 2 2" xfId="1234"/>
    <cellStyle name="40% - Énfasis4 2 2 3" xfId="5652"/>
    <cellStyle name="40% - Énfasis4 2 3" xfId="2959"/>
    <cellStyle name="40% - Énfasis4 2 3 2" xfId="5130"/>
    <cellStyle name="40% - Énfasis4 2 3 3" xfId="5703"/>
    <cellStyle name="40% - Énfasis4 2 4" xfId="3029"/>
    <cellStyle name="40% - Énfasis4 2 4 2" xfId="5188"/>
    <cellStyle name="40% - Énfasis4 2 4 3" xfId="5756"/>
    <cellStyle name="40% - Énfasis4 2 5" xfId="3044"/>
    <cellStyle name="40% - Énfasis4 2 5 2" xfId="5199"/>
    <cellStyle name="40% - Énfasis4 2 5 3" xfId="5765"/>
    <cellStyle name="40% - Énfasis4 2 6" xfId="3132"/>
    <cellStyle name="40% - Énfasis4 2 6 2" xfId="5276"/>
    <cellStyle name="40% - Énfasis4 2 6 3" xfId="5840"/>
    <cellStyle name="40% - Énfasis4 2 7" xfId="3232"/>
    <cellStyle name="40% - Énfasis4 2 7 2" xfId="5352"/>
    <cellStyle name="40% - Énfasis4 2 7 3" xfId="5911"/>
    <cellStyle name="40% - Énfasis4 2 8" xfId="3365"/>
    <cellStyle name="40% - Énfasis4 2 8 2" xfId="5462"/>
    <cellStyle name="40% - Énfasis4 2 8 3" xfId="6012"/>
    <cellStyle name="40% - Énfasis4 2 9" xfId="3378"/>
    <cellStyle name="40% - Énfasis4 2 9 2" xfId="5472"/>
    <cellStyle name="40% - Énfasis4 2 9 3" xfId="6022"/>
    <cellStyle name="40% - Énfasis4 3" xfId="871"/>
    <cellStyle name="40% - Énfasis4 3 10" xfId="3223"/>
    <cellStyle name="40% - Énfasis4 3 10 2" xfId="5344"/>
    <cellStyle name="40% - Énfasis4 3 10 3" xfId="5904"/>
    <cellStyle name="40% - Énfasis4 3 11" xfId="3421"/>
    <cellStyle name="40% - Énfasis4 3 11 2" xfId="5512"/>
    <cellStyle name="40% - Énfasis4 3 11 3" xfId="6062"/>
    <cellStyle name="40% - Énfasis4 3 12" xfId="3958"/>
    <cellStyle name="40% - Énfasis4 3 13" xfId="4125"/>
    <cellStyle name="40% - Énfasis4 3 14" xfId="5304"/>
    <cellStyle name="40% - Énfasis4 3 2" xfId="1235"/>
    <cellStyle name="40% - Énfasis4 3 2 2" xfId="5080"/>
    <cellStyle name="40% - Énfasis4 3 2 3" xfId="5653"/>
    <cellStyle name="40% - Énfasis4 3 3" xfId="2958"/>
    <cellStyle name="40% - Énfasis4 3 3 2" xfId="5129"/>
    <cellStyle name="40% - Énfasis4 3 3 3" xfId="5702"/>
    <cellStyle name="40% - Énfasis4 3 4" xfId="2928"/>
    <cellStyle name="40% - Énfasis4 3 4 2" xfId="5103"/>
    <cellStyle name="40% - Énfasis4 3 4 3" xfId="5677"/>
    <cellStyle name="40% - Énfasis4 3 5" xfId="2898"/>
    <cellStyle name="40% - Énfasis4 3 5 2" xfId="5068"/>
    <cellStyle name="40% - Énfasis4 3 5 3" xfId="5637"/>
    <cellStyle name="40% - Énfasis4 3 6" xfId="3133"/>
    <cellStyle name="40% - Énfasis4 3 6 2" xfId="5277"/>
    <cellStyle name="40% - Énfasis4 3 6 3" xfId="5841"/>
    <cellStyle name="40% - Énfasis4 3 7" xfId="3358"/>
    <cellStyle name="40% - Énfasis4 3 7 2" xfId="5455"/>
    <cellStyle name="40% - Énfasis4 3 7 3" xfId="6006"/>
    <cellStyle name="40% - Énfasis4 3 8" xfId="3312"/>
    <cellStyle name="40% - Énfasis4 3 8 2" xfId="5419"/>
    <cellStyle name="40% - Énfasis4 3 8 3" xfId="5973"/>
    <cellStyle name="40% - Énfasis4 3 9" xfId="3210"/>
    <cellStyle name="40% - Énfasis4 3 9 2" xfId="5334"/>
    <cellStyle name="40% - Énfasis4 3 9 3" xfId="5894"/>
    <cellStyle name="40% - Énfasis4 4" xfId="872"/>
    <cellStyle name="40% - Énfasis4 4 10" xfId="3322"/>
    <cellStyle name="40% - Énfasis4 4 10 2" xfId="5428"/>
    <cellStyle name="40% - Énfasis4 4 10 3" xfId="5982"/>
    <cellStyle name="40% - Énfasis4 4 11" xfId="3422"/>
    <cellStyle name="40% - Énfasis4 4 11 2" xfId="5513"/>
    <cellStyle name="40% - Énfasis4 4 11 3" xfId="6063"/>
    <cellStyle name="40% - Énfasis4 4 12" xfId="3959"/>
    <cellStyle name="40% - Énfasis4 4 13" xfId="4126"/>
    <cellStyle name="40% - Énfasis4 4 14" xfId="5377"/>
    <cellStyle name="40% - Énfasis4 4 2" xfId="1236"/>
    <cellStyle name="40% - Énfasis4 4 2 2" xfId="5081"/>
    <cellStyle name="40% - Énfasis4 4 2 3" xfId="5654"/>
    <cellStyle name="40% - Énfasis4 4 3" xfId="2957"/>
    <cellStyle name="40% - Énfasis4 4 3 2" xfId="5128"/>
    <cellStyle name="40% - Énfasis4 4 3 3" xfId="5701"/>
    <cellStyle name="40% - Énfasis4 4 4" xfId="3030"/>
    <cellStyle name="40% - Énfasis4 4 4 2" xfId="5189"/>
    <cellStyle name="40% - Énfasis4 4 4 3" xfId="5757"/>
    <cellStyle name="40% - Énfasis4 4 5" xfId="2897"/>
    <cellStyle name="40% - Énfasis4 4 5 2" xfId="5067"/>
    <cellStyle name="40% - Énfasis4 4 5 3" xfId="5636"/>
    <cellStyle name="40% - Énfasis4 4 6" xfId="3134"/>
    <cellStyle name="40% - Énfasis4 4 6 2" xfId="5278"/>
    <cellStyle name="40% - Énfasis4 4 6 3" xfId="5842"/>
    <cellStyle name="40% - Énfasis4 4 7" xfId="3344"/>
    <cellStyle name="40% - Énfasis4 4 7 2" xfId="5443"/>
    <cellStyle name="40% - Énfasis4 4 7 3" xfId="5996"/>
    <cellStyle name="40% - Énfasis4 4 8" xfId="3364"/>
    <cellStyle name="40% - Énfasis4 4 8 2" xfId="5461"/>
    <cellStyle name="40% - Énfasis4 4 8 3" xfId="6011"/>
    <cellStyle name="40% - Énfasis4 4 9" xfId="3112"/>
    <cellStyle name="40% - Énfasis4 4 9 2" xfId="5259"/>
    <cellStyle name="40% - Énfasis4 4 9 3" xfId="5823"/>
    <cellStyle name="40% - Énfasis4 5" xfId="1233"/>
    <cellStyle name="40% - Énfasis4 5 2" xfId="3491"/>
    <cellStyle name="40% - Énfasis4 6" xfId="4123"/>
    <cellStyle name="40% - Énfasis4 7" xfId="4567"/>
    <cellStyle name="40% - Énfasis5 2" xfId="40"/>
    <cellStyle name="40% - Énfasis5 2 10" xfId="3287"/>
    <cellStyle name="40% - Énfasis5 2 10 2" xfId="5396"/>
    <cellStyle name="40% - Énfasis5 2 10 3" xfId="5950"/>
    <cellStyle name="40% - Énfasis5 2 11" xfId="3423"/>
    <cellStyle name="40% - Énfasis5 2 11 2" xfId="5514"/>
    <cellStyle name="40% - Énfasis5 2 11 3" xfId="6064"/>
    <cellStyle name="40% - Énfasis5 2 12" xfId="3960"/>
    <cellStyle name="40% - Énfasis5 2 13" xfId="4128"/>
    <cellStyle name="40% - Énfasis5 2 14" xfId="4656"/>
    <cellStyle name="40% - Énfasis5 2 2" xfId="873"/>
    <cellStyle name="40% - Énfasis5 2 2 2" xfId="1238"/>
    <cellStyle name="40% - Énfasis5 2 2 3" xfId="5655"/>
    <cellStyle name="40% - Énfasis5 2 3" xfId="3060"/>
    <cellStyle name="40% - Énfasis5 2 3 2" xfId="5210"/>
    <cellStyle name="40% - Énfasis5 2 3 3" xfId="5776"/>
    <cellStyle name="40% - Énfasis5 2 4" xfId="2888"/>
    <cellStyle name="40% - Énfasis5 2 4 2" xfId="5061"/>
    <cellStyle name="40% - Énfasis5 2 4 3" xfId="5631"/>
    <cellStyle name="40% - Énfasis5 2 5" xfId="2988"/>
    <cellStyle name="40% - Énfasis5 2 5 2" xfId="5153"/>
    <cellStyle name="40% - Énfasis5 2 5 3" xfId="5723"/>
    <cellStyle name="40% - Énfasis5 2 6" xfId="3135"/>
    <cellStyle name="40% - Énfasis5 2 6 2" xfId="5279"/>
    <cellStyle name="40% - Énfasis5 2 6 3" xfId="5843"/>
    <cellStyle name="40% - Énfasis5 2 7" xfId="3343"/>
    <cellStyle name="40% - Énfasis5 2 7 2" xfId="5442"/>
    <cellStyle name="40% - Énfasis5 2 7 3" xfId="5995"/>
    <cellStyle name="40% - Énfasis5 2 8" xfId="3183"/>
    <cellStyle name="40% - Énfasis5 2 8 2" xfId="5318"/>
    <cellStyle name="40% - Énfasis5 2 8 3" xfId="5880"/>
    <cellStyle name="40% - Énfasis5 2 9" xfId="3209"/>
    <cellStyle name="40% - Énfasis5 2 9 2" xfId="5333"/>
    <cellStyle name="40% - Énfasis5 2 9 3" xfId="5893"/>
    <cellStyle name="40% - Énfasis5 3" xfId="874"/>
    <cellStyle name="40% - Énfasis5 3 10" xfId="3341"/>
    <cellStyle name="40% - Énfasis5 3 10 2" xfId="5440"/>
    <cellStyle name="40% - Énfasis5 3 10 3" xfId="5993"/>
    <cellStyle name="40% - Énfasis5 3 11" xfId="3424"/>
    <cellStyle name="40% - Énfasis5 3 11 2" xfId="5515"/>
    <cellStyle name="40% - Énfasis5 3 11 3" xfId="6065"/>
    <cellStyle name="40% - Énfasis5 3 12" xfId="3961"/>
    <cellStyle name="40% - Énfasis5 3 13" xfId="4129"/>
    <cellStyle name="40% - Énfasis5 3 14" xfId="4566"/>
    <cellStyle name="40% - Énfasis5 3 2" xfId="1239"/>
    <cellStyle name="40% - Énfasis5 3 2 2" xfId="5082"/>
    <cellStyle name="40% - Énfasis5 3 2 3" xfId="5656"/>
    <cellStyle name="40% - Énfasis5 3 3" xfId="2956"/>
    <cellStyle name="40% - Énfasis5 3 3 2" xfId="5127"/>
    <cellStyle name="40% - Énfasis5 3 3 3" xfId="5700"/>
    <cellStyle name="40% - Énfasis5 3 4" xfId="2929"/>
    <cellStyle name="40% - Énfasis5 3 4 2" xfId="5104"/>
    <cellStyle name="40% - Énfasis5 3 4 3" xfId="5678"/>
    <cellStyle name="40% - Énfasis5 3 5" xfId="3043"/>
    <cellStyle name="40% - Énfasis5 3 5 2" xfId="5198"/>
    <cellStyle name="40% - Énfasis5 3 5 3" xfId="5764"/>
    <cellStyle name="40% - Énfasis5 3 6" xfId="3136"/>
    <cellStyle name="40% - Énfasis5 3 6 2" xfId="5280"/>
    <cellStyle name="40% - Énfasis5 3 6 3" xfId="5844"/>
    <cellStyle name="40% - Énfasis5 3 7" xfId="3231"/>
    <cellStyle name="40% - Énfasis5 3 7 2" xfId="5351"/>
    <cellStyle name="40% - Énfasis5 3 7 3" xfId="5910"/>
    <cellStyle name="40% - Énfasis5 3 8" xfId="3313"/>
    <cellStyle name="40% - Énfasis5 3 8 2" xfId="5420"/>
    <cellStyle name="40% - Énfasis5 3 8 3" xfId="5974"/>
    <cellStyle name="40% - Énfasis5 3 9" xfId="3377"/>
    <cellStyle name="40% - Énfasis5 3 9 2" xfId="5471"/>
    <cellStyle name="40% - Énfasis5 3 9 3" xfId="6021"/>
    <cellStyle name="40% - Énfasis5 4" xfId="875"/>
    <cellStyle name="40% - Énfasis5 4 10" xfId="3144"/>
    <cellStyle name="40% - Énfasis5 4 10 2" xfId="5288"/>
    <cellStyle name="40% - Énfasis5 4 10 3" xfId="5852"/>
    <cellStyle name="40% - Énfasis5 4 11" xfId="3425"/>
    <cellStyle name="40% - Énfasis5 4 11 2" xfId="5516"/>
    <cellStyle name="40% - Énfasis5 4 11 3" xfId="6066"/>
    <cellStyle name="40% - Énfasis5 4 12" xfId="3962"/>
    <cellStyle name="40% - Énfasis5 4 13" xfId="4130"/>
    <cellStyle name="40% - Énfasis5 4 14" xfId="4838"/>
    <cellStyle name="40% - Énfasis5 4 2" xfId="1240"/>
    <cellStyle name="40% - Énfasis5 4 2 2" xfId="5083"/>
    <cellStyle name="40% - Énfasis5 4 2 3" xfId="5657"/>
    <cellStyle name="40% - Énfasis5 4 3" xfId="3059"/>
    <cellStyle name="40% - Énfasis5 4 3 2" xfId="5209"/>
    <cellStyle name="40% - Énfasis5 4 3 3" xfId="5775"/>
    <cellStyle name="40% - Énfasis5 4 4" xfId="2930"/>
    <cellStyle name="40% - Énfasis5 4 4 2" xfId="5105"/>
    <cellStyle name="40% - Énfasis5 4 4 3" xfId="5679"/>
    <cellStyle name="40% - Énfasis5 4 5" xfId="3006"/>
    <cellStyle name="40% - Énfasis5 4 5 2" xfId="5171"/>
    <cellStyle name="40% - Énfasis5 4 5 3" xfId="5741"/>
    <cellStyle name="40% - Énfasis5 4 6" xfId="3137"/>
    <cellStyle name="40% - Énfasis5 4 6 2" xfId="5281"/>
    <cellStyle name="40% - Énfasis5 4 6 3" xfId="5845"/>
    <cellStyle name="40% - Énfasis5 4 7" xfId="3230"/>
    <cellStyle name="40% - Énfasis5 4 7 2" xfId="5350"/>
    <cellStyle name="40% - Énfasis5 4 7 3" xfId="5909"/>
    <cellStyle name="40% - Énfasis5 4 8" xfId="3373"/>
    <cellStyle name="40% - Énfasis5 4 8 2" xfId="5469"/>
    <cellStyle name="40% - Énfasis5 4 8 3" xfId="6019"/>
    <cellStyle name="40% - Énfasis5 4 9" xfId="3208"/>
    <cellStyle name="40% - Énfasis5 4 9 2" xfId="5332"/>
    <cellStyle name="40% - Énfasis5 4 9 3" xfId="5892"/>
    <cellStyle name="40% - Énfasis5 5" xfId="1237"/>
    <cellStyle name="40% - Énfasis5 5 2" xfId="3492"/>
    <cellStyle name="40% - Énfasis5 6" xfId="4127"/>
    <cellStyle name="40% - Énfasis5 7" xfId="5232"/>
    <cellStyle name="40% - Énfasis6 2" xfId="41"/>
    <cellStyle name="40% - Énfasis6 2 10" xfId="3352"/>
    <cellStyle name="40% - Énfasis6 2 10 2" xfId="5451"/>
    <cellStyle name="40% - Énfasis6 2 10 3" xfId="6003"/>
    <cellStyle name="40% - Énfasis6 2 11" xfId="3426"/>
    <cellStyle name="40% - Énfasis6 2 11 2" xfId="5517"/>
    <cellStyle name="40% - Énfasis6 2 11 3" xfId="6067"/>
    <cellStyle name="40% - Énfasis6 2 12" xfId="3963"/>
    <cellStyle name="40% - Énfasis6 2 13" xfId="4132"/>
    <cellStyle name="40% - Énfasis6 2 14" xfId="4565"/>
    <cellStyle name="40% - Énfasis6 2 2" xfId="876"/>
    <cellStyle name="40% - Énfasis6 2 2 2" xfId="1242"/>
    <cellStyle name="40% - Énfasis6 2 2 3" xfId="5658"/>
    <cellStyle name="40% - Énfasis6 2 3" xfId="3058"/>
    <cellStyle name="40% - Énfasis6 2 3 2" xfId="5208"/>
    <cellStyle name="40% - Énfasis6 2 3 3" xfId="5774"/>
    <cellStyle name="40% - Énfasis6 2 4" xfId="3031"/>
    <cellStyle name="40% - Énfasis6 2 4 2" xfId="5190"/>
    <cellStyle name="40% - Énfasis6 2 4 3" xfId="5758"/>
    <cellStyle name="40% - Énfasis6 2 5" xfId="2944"/>
    <cellStyle name="40% - Énfasis6 2 5 2" xfId="5116"/>
    <cellStyle name="40% - Énfasis6 2 5 3" xfId="5689"/>
    <cellStyle name="40% - Énfasis6 2 6" xfId="3138"/>
    <cellStyle name="40% - Énfasis6 2 6 2" xfId="5282"/>
    <cellStyle name="40% - Énfasis6 2 6 3" xfId="5846"/>
    <cellStyle name="40% - Énfasis6 2 7" xfId="3229"/>
    <cellStyle name="40% - Énfasis6 2 7 2" xfId="5349"/>
    <cellStyle name="40% - Énfasis6 2 7 3" xfId="5908"/>
    <cellStyle name="40% - Énfasis6 2 8" xfId="3363"/>
    <cellStyle name="40% - Énfasis6 2 8 2" xfId="5460"/>
    <cellStyle name="40% - Énfasis6 2 8 3" xfId="6010"/>
    <cellStyle name="40% - Énfasis6 2 9" xfId="3293"/>
    <cellStyle name="40% - Énfasis6 2 9 2" xfId="5402"/>
    <cellStyle name="40% - Énfasis6 2 9 3" xfId="5956"/>
    <cellStyle name="40% - Énfasis6 3" xfId="877"/>
    <cellStyle name="40% - Énfasis6 3 10" xfId="3224"/>
    <cellStyle name="40% - Énfasis6 3 10 2" xfId="5345"/>
    <cellStyle name="40% - Énfasis6 3 10 3" xfId="5905"/>
    <cellStyle name="40% - Énfasis6 3 11" xfId="3427"/>
    <cellStyle name="40% - Énfasis6 3 11 2" xfId="5518"/>
    <cellStyle name="40% - Énfasis6 3 11 3" xfId="6068"/>
    <cellStyle name="40% - Énfasis6 3 12" xfId="3964"/>
    <cellStyle name="40% - Énfasis6 3 13" xfId="4133"/>
    <cellStyle name="40% - Énfasis6 3 14" xfId="4836"/>
    <cellStyle name="40% - Énfasis6 3 2" xfId="1243"/>
    <cellStyle name="40% - Énfasis6 3 2 2" xfId="5084"/>
    <cellStyle name="40% - Énfasis6 3 2 3" xfId="5659"/>
    <cellStyle name="40% - Énfasis6 3 3" xfId="2955"/>
    <cellStyle name="40% - Énfasis6 3 3 2" xfId="5126"/>
    <cellStyle name="40% - Énfasis6 3 3 3" xfId="5699"/>
    <cellStyle name="40% - Énfasis6 3 4" xfId="2887"/>
    <cellStyle name="40% - Énfasis6 3 4 2" xfId="5060"/>
    <cellStyle name="40% - Énfasis6 3 4 3" xfId="5630"/>
    <cellStyle name="40% - Énfasis6 3 5" xfId="2908"/>
    <cellStyle name="40% - Énfasis6 3 5 2" xfId="5087"/>
    <cellStyle name="40% - Énfasis6 3 5 3" xfId="5661"/>
    <cellStyle name="40% - Énfasis6 3 6" xfId="3139"/>
    <cellStyle name="40% - Énfasis6 3 6 2" xfId="5283"/>
    <cellStyle name="40% - Énfasis6 3 6 3" xfId="5847"/>
    <cellStyle name="40% - Énfasis6 3 7" xfId="3228"/>
    <cellStyle name="40% - Énfasis6 3 7 2" xfId="5348"/>
    <cellStyle name="40% - Énfasis6 3 7 3" xfId="5907"/>
    <cellStyle name="40% - Énfasis6 3 8" xfId="3085"/>
    <cellStyle name="40% - Énfasis6 3 8 2" xfId="5233"/>
    <cellStyle name="40% - Énfasis6 3 8 3" xfId="5798"/>
    <cellStyle name="40% - Énfasis6 3 9" xfId="3264"/>
    <cellStyle name="40% - Énfasis6 3 9 2" xfId="5376"/>
    <cellStyle name="40% - Énfasis6 3 9 3" xfId="5932"/>
    <cellStyle name="40% - Énfasis6 4" xfId="878"/>
    <cellStyle name="40% - Énfasis6 4 10" xfId="3090"/>
    <cellStyle name="40% - Énfasis6 4 10 2" xfId="5237"/>
    <cellStyle name="40% - Énfasis6 4 10 3" xfId="5802"/>
    <cellStyle name="40% - Énfasis6 4 11" xfId="3428"/>
    <cellStyle name="40% - Énfasis6 4 11 2" xfId="5519"/>
    <cellStyle name="40% - Énfasis6 4 11 3" xfId="6069"/>
    <cellStyle name="40% - Énfasis6 4 12" xfId="3965"/>
    <cellStyle name="40% - Énfasis6 4 13" xfId="4134"/>
    <cellStyle name="40% - Énfasis6 4 14" xfId="4835"/>
    <cellStyle name="40% - Énfasis6 4 2" xfId="1244"/>
    <cellStyle name="40% - Énfasis6 4 2 2" xfId="5085"/>
    <cellStyle name="40% - Énfasis6 4 2 3" xfId="5660"/>
    <cellStyle name="40% - Énfasis6 4 3" xfId="3057"/>
    <cellStyle name="40% - Énfasis6 4 3 2" xfId="5207"/>
    <cellStyle name="40% - Énfasis6 4 3 3" xfId="5773"/>
    <cellStyle name="40% - Énfasis6 4 4" xfId="2931"/>
    <cellStyle name="40% - Énfasis6 4 4 2" xfId="5106"/>
    <cellStyle name="40% - Énfasis6 4 4 3" xfId="5680"/>
    <cellStyle name="40% - Énfasis6 4 5" xfId="3042"/>
    <cellStyle name="40% - Énfasis6 4 5 2" xfId="5197"/>
    <cellStyle name="40% - Énfasis6 4 5 3" xfId="5763"/>
    <cellStyle name="40% - Énfasis6 4 6" xfId="3140"/>
    <cellStyle name="40% - Énfasis6 4 6 2" xfId="5284"/>
    <cellStyle name="40% - Énfasis6 4 6 3" xfId="5848"/>
    <cellStyle name="40% - Énfasis6 4 7" xfId="3342"/>
    <cellStyle name="40% - Énfasis6 4 7 2" xfId="5441"/>
    <cellStyle name="40% - Énfasis6 4 7 3" xfId="5994"/>
    <cellStyle name="40% - Énfasis6 4 8" xfId="3314"/>
    <cellStyle name="40% - Énfasis6 4 8 2" xfId="5421"/>
    <cellStyle name="40% - Énfasis6 4 8 3" xfId="5975"/>
    <cellStyle name="40% - Énfasis6 4 9" xfId="3292"/>
    <cellStyle name="40% - Énfasis6 4 9 2" xfId="5401"/>
    <cellStyle name="40% - Énfasis6 4 9 3" xfId="5955"/>
    <cellStyle name="40% - Énfasis6 5" xfId="1241"/>
    <cellStyle name="40% - Énfasis6 5 2" xfId="3493"/>
    <cellStyle name="40% - Énfasis6 6" xfId="4131"/>
    <cellStyle name="40% - Énfasis6 7" xfId="4837"/>
    <cellStyle name="5 indents" xfId="42"/>
    <cellStyle name="5 indents 2" xfId="1245"/>
    <cellStyle name="5 indents 2 2" xfId="3494"/>
    <cellStyle name="5 indents 3" xfId="4135"/>
    <cellStyle name="5 indents 4" xfId="4563"/>
    <cellStyle name="60% - Accent1" xfId="43"/>
    <cellStyle name="60% - Accent1 2" xfId="1246"/>
    <cellStyle name="60% - Accent1 2 2" xfId="3495"/>
    <cellStyle name="60% - Accent1 3" xfId="4136"/>
    <cellStyle name="60% - Accent1 4" xfId="4834"/>
    <cellStyle name="60% - Accent2" xfId="44"/>
    <cellStyle name="60% - Accent2 2" xfId="1247"/>
    <cellStyle name="60% - Accent2 2 2" xfId="3496"/>
    <cellStyle name="60% - Accent2 3" xfId="4137"/>
    <cellStyle name="60% - Accent2 4" xfId="4833"/>
    <cellStyle name="60% - Accent3" xfId="45"/>
    <cellStyle name="60% - Accent3 2" xfId="1248"/>
    <cellStyle name="60% - Accent3 2 2" xfId="3497"/>
    <cellStyle name="60% - Accent3 3" xfId="4138"/>
    <cellStyle name="60% - Accent3 4" xfId="4561"/>
    <cellStyle name="60% - Accent4" xfId="46"/>
    <cellStyle name="60% - Accent4 2" xfId="1249"/>
    <cellStyle name="60% - Accent4 2 2" xfId="3498"/>
    <cellStyle name="60% - Accent4 3" xfId="4139"/>
    <cellStyle name="60% - Accent4 4" xfId="4832"/>
    <cellStyle name="60% - Accent5" xfId="47"/>
    <cellStyle name="60% - Accent5 2" xfId="1250"/>
    <cellStyle name="60% - Accent5 2 2" xfId="3499"/>
    <cellStyle name="60% - Accent5 3" xfId="4140"/>
    <cellStyle name="60% - Accent5 4" xfId="4831"/>
    <cellStyle name="60% - Accent6" xfId="48"/>
    <cellStyle name="60% - Accent6 2" xfId="1251"/>
    <cellStyle name="60% - Accent6 2 2" xfId="3500"/>
    <cellStyle name="60% - Accent6 3" xfId="4141"/>
    <cellStyle name="60% - Accent6 4" xfId="4559"/>
    <cellStyle name="60% - Colore 1" xfId="49"/>
    <cellStyle name="60% - Colore 1 2" xfId="1252"/>
    <cellStyle name="60% - Colore 1 2 2" xfId="3501"/>
    <cellStyle name="60% - Colore 1 3" xfId="4142"/>
    <cellStyle name="60% - Colore 1 4" xfId="4830"/>
    <cellStyle name="60% - Colore 2" xfId="50"/>
    <cellStyle name="60% - Colore 2 2" xfId="1253"/>
    <cellStyle name="60% - Colore 2 2 2" xfId="3502"/>
    <cellStyle name="60% - Colore 2 3" xfId="4143"/>
    <cellStyle name="60% - Colore 2 4" xfId="4829"/>
    <cellStyle name="60% - Colore 3" xfId="51"/>
    <cellStyle name="60% - Colore 3 2" xfId="1254"/>
    <cellStyle name="60% - Colore 3 2 2" xfId="3503"/>
    <cellStyle name="60% - Colore 3 3" xfId="4144"/>
    <cellStyle name="60% - Colore 3 4" xfId="4557"/>
    <cellStyle name="60% - Colore 4" xfId="52"/>
    <cellStyle name="60% - Colore 4 2" xfId="1255"/>
    <cellStyle name="60% - Colore 4 2 2" xfId="3504"/>
    <cellStyle name="60% - Colore 4 3" xfId="4145"/>
    <cellStyle name="60% - Colore 4 4" xfId="4828"/>
    <cellStyle name="60% - Colore 5" xfId="53"/>
    <cellStyle name="60% - Colore 5 2" xfId="1256"/>
    <cellStyle name="60% - Colore 5 2 2" xfId="3505"/>
    <cellStyle name="60% - Colore 5 3" xfId="4146"/>
    <cellStyle name="60% - Colore 5 4" xfId="4827"/>
    <cellStyle name="60% - Colore 6" xfId="54"/>
    <cellStyle name="60% - Colore 6 2" xfId="1257"/>
    <cellStyle name="60% - Colore 6 2 2" xfId="3506"/>
    <cellStyle name="60% - Colore 6 3" xfId="4147"/>
    <cellStyle name="60% - Colore 6 4" xfId="4555"/>
    <cellStyle name="60% - Énfasis1 2" xfId="55"/>
    <cellStyle name="60% - Énfasis1 2 2" xfId="879"/>
    <cellStyle name="60% - Énfasis1 2 2 2" xfId="1259"/>
    <cellStyle name="60% - Énfasis1 2 2 2 2" xfId="3966"/>
    <cellStyle name="60% - Énfasis1 2 3" xfId="4149"/>
    <cellStyle name="60% - Énfasis1 2 4" xfId="4825"/>
    <cellStyle name="60% - Énfasis1 3" xfId="880"/>
    <cellStyle name="60% - Énfasis1 3 2" xfId="1260"/>
    <cellStyle name="60% - Énfasis1 3 2 2" xfId="3967"/>
    <cellStyle name="60% - Énfasis1 3 3" xfId="4150"/>
    <cellStyle name="60% - Énfasis1 3 4" xfId="4553"/>
    <cellStyle name="60% - Énfasis1 4" xfId="881"/>
    <cellStyle name="60% - Énfasis1 4 2" xfId="1261"/>
    <cellStyle name="60% - Énfasis1 4 2 2" xfId="3968"/>
    <cellStyle name="60% - Énfasis1 4 3" xfId="4151"/>
    <cellStyle name="60% - Énfasis1 4 4" xfId="4824"/>
    <cellStyle name="60% - Énfasis1 5" xfId="1258"/>
    <cellStyle name="60% - Énfasis1 5 2" xfId="3507"/>
    <cellStyle name="60% - Énfasis1 6" xfId="4148"/>
    <cellStyle name="60% - Énfasis1 7" xfId="4826"/>
    <cellStyle name="60% - Énfasis2 2" xfId="56"/>
    <cellStyle name="60% - Énfasis2 2 2" xfId="882"/>
    <cellStyle name="60% - Énfasis2 2 2 2" xfId="1263"/>
    <cellStyle name="60% - Énfasis2 2 2 2 2" xfId="3969"/>
    <cellStyle name="60% - Énfasis2 2 3" xfId="4153"/>
    <cellStyle name="60% - Énfasis2 2 4" xfId="4821"/>
    <cellStyle name="60% - Énfasis2 3" xfId="883"/>
    <cellStyle name="60% - Énfasis2 3 2" xfId="1264"/>
    <cellStyle name="60% - Énfasis2 3 2 2" xfId="3970"/>
    <cellStyle name="60% - Énfasis2 3 3" xfId="4154"/>
    <cellStyle name="60% - Énfasis2 3 4" xfId="4820"/>
    <cellStyle name="60% - Énfasis2 4" xfId="884"/>
    <cellStyle name="60% - Énfasis2 4 2" xfId="1265"/>
    <cellStyle name="60% - Énfasis2 4 2 2" xfId="3971"/>
    <cellStyle name="60% - Énfasis2 4 3" xfId="4155"/>
    <cellStyle name="60% - Énfasis2 4 4" xfId="4819"/>
    <cellStyle name="60% - Énfasis2 5" xfId="1262"/>
    <cellStyle name="60% - Énfasis2 5 2" xfId="3508"/>
    <cellStyle name="60% - Énfasis2 6" xfId="4152"/>
    <cellStyle name="60% - Énfasis2 7" xfId="4822"/>
    <cellStyle name="60% - Énfasis3 2" xfId="57"/>
    <cellStyle name="60% - Énfasis3 2 2" xfId="885"/>
    <cellStyle name="60% - Énfasis3 2 2 2" xfId="1267"/>
    <cellStyle name="60% - Énfasis3 2 2 2 2" xfId="3972"/>
    <cellStyle name="60% - Énfasis3 2 3" xfId="4157"/>
    <cellStyle name="60% - Énfasis3 2 4" xfId="4543"/>
    <cellStyle name="60% - Énfasis3 3" xfId="886"/>
    <cellStyle name="60% - Énfasis3 3 2" xfId="1268"/>
    <cellStyle name="60% - Énfasis3 3 2 2" xfId="3973"/>
    <cellStyle name="60% - Énfasis3 3 3" xfId="4158"/>
    <cellStyle name="60% - Énfasis3 3 4" xfId="4542"/>
    <cellStyle name="60% - Énfasis3 4" xfId="887"/>
    <cellStyle name="60% - Énfasis3 4 2" xfId="1269"/>
    <cellStyle name="60% - Énfasis3 4 2 2" xfId="3974"/>
    <cellStyle name="60% - Énfasis3 4 3" xfId="4159"/>
    <cellStyle name="60% - Énfasis3 4 4" xfId="4818"/>
    <cellStyle name="60% - Énfasis3 5" xfId="1266"/>
    <cellStyle name="60% - Énfasis3 5 2" xfId="3509"/>
    <cellStyle name="60% - Énfasis3 6" xfId="4156"/>
    <cellStyle name="60% - Énfasis3 7" xfId="4544"/>
    <cellStyle name="60% - Énfasis4 2" xfId="58"/>
    <cellStyle name="60% - Énfasis4 2 2" xfId="888"/>
    <cellStyle name="60% - Énfasis4 2 2 2" xfId="1271"/>
    <cellStyle name="60% - Énfasis4 2 2 2 2" xfId="3975"/>
    <cellStyle name="60% - Énfasis4 2 3" xfId="4161"/>
    <cellStyle name="60% - Énfasis4 2 4" xfId="4540"/>
    <cellStyle name="60% - Énfasis4 3" xfId="889"/>
    <cellStyle name="60% - Énfasis4 3 2" xfId="1272"/>
    <cellStyle name="60% - Énfasis4 3 2 2" xfId="3976"/>
    <cellStyle name="60% - Énfasis4 3 3" xfId="4162"/>
    <cellStyle name="60% - Énfasis4 3 4" xfId="4539"/>
    <cellStyle name="60% - Énfasis4 4" xfId="890"/>
    <cellStyle name="60% - Énfasis4 4 2" xfId="1273"/>
    <cellStyle name="60% - Énfasis4 4 2 2" xfId="3977"/>
    <cellStyle name="60% - Énfasis4 4 3" xfId="4163"/>
    <cellStyle name="60% - Énfasis4 4 4" xfId="4538"/>
    <cellStyle name="60% - Énfasis4 5" xfId="1270"/>
    <cellStyle name="60% - Énfasis4 5 2" xfId="3510"/>
    <cellStyle name="60% - Énfasis4 6" xfId="4160"/>
    <cellStyle name="60% - Énfasis4 7" xfId="4541"/>
    <cellStyle name="60% - Énfasis5 2" xfId="59"/>
    <cellStyle name="60% - Énfasis5 2 2" xfId="891"/>
    <cellStyle name="60% - Énfasis5 2 2 2" xfId="1275"/>
    <cellStyle name="60% - Énfasis5 2 2 2 2" xfId="3978"/>
    <cellStyle name="60% - Énfasis5 2 3" xfId="4165"/>
    <cellStyle name="60% - Énfasis5 2 4" xfId="4537"/>
    <cellStyle name="60% - Énfasis5 3" xfId="892"/>
    <cellStyle name="60% - Énfasis5 3 2" xfId="1276"/>
    <cellStyle name="60% - Énfasis5 3 2 2" xfId="3979"/>
    <cellStyle name="60% - Énfasis5 3 3" xfId="4166"/>
    <cellStyle name="60% - Énfasis5 3 4" xfId="4816"/>
    <cellStyle name="60% - Énfasis5 4" xfId="893"/>
    <cellStyle name="60% - Énfasis5 4 2" xfId="1277"/>
    <cellStyle name="60% - Énfasis5 4 2 2" xfId="3980"/>
    <cellStyle name="60% - Énfasis5 4 3" xfId="4167"/>
    <cellStyle name="60% - Énfasis5 4 4" xfId="4536"/>
    <cellStyle name="60% - Énfasis5 5" xfId="1274"/>
    <cellStyle name="60% - Énfasis5 5 2" xfId="3511"/>
    <cellStyle name="60% - Énfasis5 6" xfId="4164"/>
    <cellStyle name="60% - Énfasis5 7" xfId="4817"/>
    <cellStyle name="60% - Énfasis6 2" xfId="60"/>
    <cellStyle name="60% - Énfasis6 2 2" xfId="894"/>
    <cellStyle name="60% - Énfasis6 2 2 2" xfId="1279"/>
    <cellStyle name="60% - Énfasis6 2 2 2 2" xfId="3981"/>
    <cellStyle name="60% - Énfasis6 2 3" xfId="4169"/>
    <cellStyle name="60% - Énfasis6 2 4" xfId="4535"/>
    <cellStyle name="60% - Énfasis6 3" xfId="895"/>
    <cellStyle name="60% - Énfasis6 3 2" xfId="1280"/>
    <cellStyle name="60% - Énfasis6 3 2 2" xfId="3982"/>
    <cellStyle name="60% - Énfasis6 3 3" xfId="4170"/>
    <cellStyle name="60% - Énfasis6 3 4" xfId="4814"/>
    <cellStyle name="60% - Énfasis6 4" xfId="896"/>
    <cellStyle name="60% - Énfasis6 4 2" xfId="1281"/>
    <cellStyle name="60% - Énfasis6 4 2 2" xfId="3983"/>
    <cellStyle name="60% - Énfasis6 4 3" xfId="4171"/>
    <cellStyle name="60% - Énfasis6 4 4" xfId="4534"/>
    <cellStyle name="60% - Énfasis6 5" xfId="1278"/>
    <cellStyle name="60% - Énfasis6 5 2" xfId="3512"/>
    <cellStyle name="60% - Énfasis6 6" xfId="4168"/>
    <cellStyle name="60% - Énfasis6 7" xfId="4815"/>
    <cellStyle name="Accent1" xfId="61"/>
    <cellStyle name="Accent1 2" xfId="1282"/>
    <cellStyle name="Accent1 2 2" xfId="3513"/>
    <cellStyle name="Accent1 3" xfId="4172"/>
    <cellStyle name="Accent1 4" xfId="4813"/>
    <cellStyle name="Accent2" xfId="62"/>
    <cellStyle name="Accent2 2" xfId="1283"/>
    <cellStyle name="Accent2 2 2" xfId="3514"/>
    <cellStyle name="Accent2 3" xfId="4173"/>
    <cellStyle name="Accent2 4" xfId="4533"/>
    <cellStyle name="Accent3" xfId="63"/>
    <cellStyle name="Accent3 2" xfId="1284"/>
    <cellStyle name="Accent3 2 2" xfId="3515"/>
    <cellStyle name="Accent3 3" xfId="4174"/>
    <cellStyle name="Accent3 4" xfId="4532"/>
    <cellStyle name="Accent4" xfId="64"/>
    <cellStyle name="Accent4 2" xfId="1285"/>
    <cellStyle name="Accent4 2 2" xfId="3516"/>
    <cellStyle name="Accent4 3" xfId="4175"/>
    <cellStyle name="Accent4 4" xfId="4531"/>
    <cellStyle name="Accent5" xfId="65"/>
    <cellStyle name="Accent5 2" xfId="1286"/>
    <cellStyle name="Accent5 2 2" xfId="3517"/>
    <cellStyle name="Accent5 3" xfId="4176"/>
    <cellStyle name="Accent5 4" xfId="4927"/>
    <cellStyle name="Accent6" xfId="66"/>
    <cellStyle name="Accent6 2" xfId="1287"/>
    <cellStyle name="Accent6 2 2" xfId="3518"/>
    <cellStyle name="Accent6 3" xfId="4177"/>
    <cellStyle name="Accent6 4" xfId="5029"/>
    <cellStyle name="Actual Date" xfId="67"/>
    <cellStyle name="Actual Date 2" xfId="1288"/>
    <cellStyle name="Actual Date 2 2" xfId="3519"/>
    <cellStyle name="Actual Date 3" xfId="4178"/>
    <cellStyle name="Actual Date 4" xfId="5008"/>
    <cellStyle name="adolfo" xfId="2516"/>
    <cellStyle name="Array" xfId="68"/>
    <cellStyle name="Array 10" xfId="6081"/>
    <cellStyle name="Array 11" xfId="6082"/>
    <cellStyle name="Array 12" xfId="6083"/>
    <cellStyle name="Array 13" xfId="6084"/>
    <cellStyle name="Array 14" xfId="6085"/>
    <cellStyle name="Array 15" xfId="6086"/>
    <cellStyle name="Array 16" xfId="6087"/>
    <cellStyle name="Array 17" xfId="6088"/>
    <cellStyle name="Array 18" xfId="6089"/>
    <cellStyle name="Array 19" xfId="6090"/>
    <cellStyle name="Array 2" xfId="1289"/>
    <cellStyle name="Array 2 2" xfId="3520"/>
    <cellStyle name="Array 20" xfId="6091"/>
    <cellStyle name="Array 21" xfId="6092"/>
    <cellStyle name="Array 22" xfId="6093"/>
    <cellStyle name="Array 23" xfId="6094"/>
    <cellStyle name="Array 24" xfId="6095"/>
    <cellStyle name="Array 25" xfId="6096"/>
    <cellStyle name="Array 26" xfId="6097"/>
    <cellStyle name="Array 27" xfId="6098"/>
    <cellStyle name="Array 28" xfId="6099"/>
    <cellStyle name="Array 29" xfId="6100"/>
    <cellStyle name="Array 3" xfId="4179"/>
    <cellStyle name="Array 30" xfId="6101"/>
    <cellStyle name="Array 31" xfId="6102"/>
    <cellStyle name="Array 32" xfId="6103"/>
    <cellStyle name="Array 33" xfId="6104"/>
    <cellStyle name="Array 34" xfId="6105"/>
    <cellStyle name="Array 35" xfId="6106"/>
    <cellStyle name="Array 36" xfId="6107"/>
    <cellStyle name="Array 37" xfId="6108"/>
    <cellStyle name="Array 38" xfId="6109"/>
    <cellStyle name="Array 39" xfId="6110"/>
    <cellStyle name="Array 4" xfId="4925"/>
    <cellStyle name="Array 40" xfId="6111"/>
    <cellStyle name="Array 41" xfId="6112"/>
    <cellStyle name="Array 42" xfId="6113"/>
    <cellStyle name="Array 43" xfId="6114"/>
    <cellStyle name="Array 44" xfId="6115"/>
    <cellStyle name="Array 45" xfId="6116"/>
    <cellStyle name="Array 46" xfId="6117"/>
    <cellStyle name="Array 47" xfId="6118"/>
    <cellStyle name="Array 48" xfId="6119"/>
    <cellStyle name="Array 49" xfId="6120"/>
    <cellStyle name="Array 5" xfId="6121"/>
    <cellStyle name="Array 50" xfId="6122"/>
    <cellStyle name="Array 51" xfId="6123"/>
    <cellStyle name="Array 52" xfId="6124"/>
    <cellStyle name="Array 53" xfId="6125"/>
    <cellStyle name="Array 54" xfId="6126"/>
    <cellStyle name="Array 55" xfId="6127"/>
    <cellStyle name="Array 56" xfId="6128"/>
    <cellStyle name="Array 57" xfId="6129"/>
    <cellStyle name="Array 58" xfId="6130"/>
    <cellStyle name="Array 59" xfId="6131"/>
    <cellStyle name="Array 6" xfId="6132"/>
    <cellStyle name="Array 60" xfId="6133"/>
    <cellStyle name="Array 61" xfId="6134"/>
    <cellStyle name="Array 62" xfId="6135"/>
    <cellStyle name="Array 63" xfId="6136"/>
    <cellStyle name="Array 64" xfId="6137"/>
    <cellStyle name="Array 65" xfId="6138"/>
    <cellStyle name="Array 66" xfId="6139"/>
    <cellStyle name="Array 7" xfId="6140"/>
    <cellStyle name="Array 8" xfId="6141"/>
    <cellStyle name="Array 9" xfId="6142"/>
    <cellStyle name="Array Enter" xfId="69"/>
    <cellStyle name="Array Enter 10" xfId="4988"/>
    <cellStyle name="Array Enter 11" xfId="6143"/>
    <cellStyle name="Array Enter 12" xfId="6144"/>
    <cellStyle name="Array Enter 13" xfId="6145"/>
    <cellStyle name="Array Enter 14" xfId="6146"/>
    <cellStyle name="Array Enter 15" xfId="6147"/>
    <cellStyle name="Array Enter 16" xfId="6148"/>
    <cellStyle name="Array Enter 17" xfId="6149"/>
    <cellStyle name="Array Enter 18" xfId="6150"/>
    <cellStyle name="Array Enter 19" xfId="6151"/>
    <cellStyle name="Array Enter 2" xfId="1290"/>
    <cellStyle name="Array Enter 2 2" xfId="2498"/>
    <cellStyle name="Array Enter 2 2 2" xfId="3359"/>
    <cellStyle name="Array Enter 2 2 3" xfId="5456"/>
    <cellStyle name="Array Enter 2 2 4" xfId="6007"/>
    <cellStyle name="Array Enter 2 3" xfId="3374"/>
    <cellStyle name="Array Enter 2 4" xfId="3385"/>
    <cellStyle name="Array Enter 2 5" xfId="3388"/>
    <cellStyle name="Array Enter 2 6" xfId="3391"/>
    <cellStyle name="Array Enter 2 7" xfId="3452"/>
    <cellStyle name="Array Enter 2 8" xfId="4852"/>
    <cellStyle name="Array Enter 2 9" xfId="5538"/>
    <cellStyle name="Array Enter 20" xfId="6152"/>
    <cellStyle name="Array Enter 21" xfId="6153"/>
    <cellStyle name="Array Enter 22" xfId="6154"/>
    <cellStyle name="Array Enter 23" xfId="6155"/>
    <cellStyle name="Array Enter 24" xfId="6156"/>
    <cellStyle name="Array Enter 25" xfId="6157"/>
    <cellStyle name="Array Enter 26" xfId="6158"/>
    <cellStyle name="Array Enter 27" xfId="6159"/>
    <cellStyle name="Array Enter 28" xfId="6160"/>
    <cellStyle name="Array Enter 29" xfId="6161"/>
    <cellStyle name="Array Enter 3" xfId="2518"/>
    <cellStyle name="Array Enter 30" xfId="6162"/>
    <cellStyle name="Array Enter 31" xfId="6163"/>
    <cellStyle name="Array Enter 32" xfId="6164"/>
    <cellStyle name="Array Enter 33" xfId="6165"/>
    <cellStyle name="Array Enter 34" xfId="6166"/>
    <cellStyle name="Array Enter 35" xfId="6167"/>
    <cellStyle name="Array Enter 36" xfId="6168"/>
    <cellStyle name="Array Enter 37" xfId="6169"/>
    <cellStyle name="Array Enter 38" xfId="6170"/>
    <cellStyle name="Array Enter 39" xfId="6171"/>
    <cellStyle name="Array Enter 4" xfId="2638"/>
    <cellStyle name="Array Enter 40" xfId="6172"/>
    <cellStyle name="Array Enter 41" xfId="6173"/>
    <cellStyle name="Array Enter 42" xfId="6174"/>
    <cellStyle name="Array Enter 43" xfId="6175"/>
    <cellStyle name="Array Enter 44" xfId="6176"/>
    <cellStyle name="Array Enter 45" xfId="6177"/>
    <cellStyle name="Array Enter 46" xfId="6178"/>
    <cellStyle name="Array Enter 47" xfId="6179"/>
    <cellStyle name="Array Enter 48" xfId="6180"/>
    <cellStyle name="Array Enter 49" xfId="6181"/>
    <cellStyle name="Array Enter 5" xfId="2812"/>
    <cellStyle name="Array Enter 50" xfId="6182"/>
    <cellStyle name="Array Enter 51" xfId="6183"/>
    <cellStyle name="Array Enter 52" xfId="6184"/>
    <cellStyle name="Array Enter 53" xfId="6185"/>
    <cellStyle name="Array Enter 54" xfId="6186"/>
    <cellStyle name="Array Enter 55" xfId="6187"/>
    <cellStyle name="Array Enter 56" xfId="6188"/>
    <cellStyle name="Array Enter 57" xfId="6189"/>
    <cellStyle name="Array Enter 58" xfId="6190"/>
    <cellStyle name="Array Enter 59" xfId="6191"/>
    <cellStyle name="Array Enter 6" xfId="2849"/>
    <cellStyle name="Array Enter 60" xfId="6192"/>
    <cellStyle name="Array Enter 61" xfId="6193"/>
    <cellStyle name="Array Enter 62" xfId="6194"/>
    <cellStyle name="Array Enter 63" xfId="6195"/>
    <cellStyle name="Array Enter 64" xfId="6196"/>
    <cellStyle name="Array Enter 65" xfId="6197"/>
    <cellStyle name="Array Enter 66" xfId="6198"/>
    <cellStyle name="Array Enter 67" xfId="6199"/>
    <cellStyle name="Array Enter 68" xfId="6200"/>
    <cellStyle name="Array Enter 69" xfId="6201"/>
    <cellStyle name="Array Enter 7" xfId="2872"/>
    <cellStyle name="Array Enter 70" xfId="6202"/>
    <cellStyle name="Array Enter 71" xfId="6203"/>
    <cellStyle name="Array Enter 72" xfId="6204"/>
    <cellStyle name="Array Enter 8" xfId="3521"/>
    <cellStyle name="Array Enter 9" xfId="4180"/>
    <cellStyle name="Array_3.22-10" xfId="70"/>
    <cellStyle name="Bad" xfId="71"/>
    <cellStyle name="Bad 2" xfId="1291"/>
    <cellStyle name="Bad 2 2" xfId="3522"/>
    <cellStyle name="Bad 3" xfId="4181"/>
    <cellStyle name="Bad 4" xfId="4916"/>
    <cellStyle name="base paren" xfId="72"/>
    <cellStyle name="Buena 2" xfId="73"/>
    <cellStyle name="Buena 2 2" xfId="897"/>
    <cellStyle name="Buena 2 2 2" xfId="1292"/>
    <cellStyle name="Buena 2 2 2 2" xfId="3984"/>
    <cellStyle name="Buena 2 3" xfId="4182"/>
    <cellStyle name="Buena 2 4" xfId="5007"/>
    <cellStyle name="Buena 3" xfId="898"/>
    <cellStyle name="Buena 3 2" xfId="1293"/>
    <cellStyle name="Buena 3 2 2" xfId="3985"/>
    <cellStyle name="Buena 3 3" xfId="4183"/>
    <cellStyle name="Buena 3 4" xfId="4922"/>
    <cellStyle name="Buena 4" xfId="899"/>
    <cellStyle name="Buena 4 2" xfId="1294"/>
    <cellStyle name="Buena 4 2 2" xfId="3986"/>
    <cellStyle name="Buena 4 3" xfId="4184"/>
    <cellStyle name="Buena 4 4" xfId="4987"/>
    <cellStyle name="Buena 5" xfId="3523"/>
    <cellStyle name="Cabe‡alho 1" xfId="2519"/>
    <cellStyle name="Cabe‡alho 2" xfId="2520"/>
    <cellStyle name="Cabecera 1" xfId="2521"/>
    <cellStyle name="Cabecera 2" xfId="2522"/>
    <cellStyle name="Calcolo" xfId="74"/>
    <cellStyle name="Calcolo 2" xfId="1295"/>
    <cellStyle name="Calcolo 2 2" xfId="3524"/>
    <cellStyle name="Calcolo 3" xfId="4185"/>
    <cellStyle name="Calcolo 4" xfId="4926"/>
    <cellStyle name="Calculation" xfId="75"/>
    <cellStyle name="Calculation 2" xfId="1296"/>
    <cellStyle name="Calculation 2 2" xfId="3525"/>
    <cellStyle name="Calculation 3" xfId="4186"/>
    <cellStyle name="Calculation 4" xfId="4851"/>
    <cellStyle name="Cálculo 2" xfId="76"/>
    <cellStyle name="Cálculo 2 2" xfId="900"/>
    <cellStyle name="Cálculo 2 2 2" xfId="1298"/>
    <cellStyle name="Cálculo 2 2 2 2" xfId="3987"/>
    <cellStyle name="Cálculo 2 3" xfId="4188"/>
    <cellStyle name="Cálculo 2 4" xfId="5027"/>
    <cellStyle name="Cálculo 3" xfId="901"/>
    <cellStyle name="Cálculo 3 2" xfId="1299"/>
    <cellStyle name="Cálculo 3 2 2" xfId="3988"/>
    <cellStyle name="Cálculo 3 3" xfId="4189"/>
    <cellStyle name="Cálculo 3 4" xfId="5005"/>
    <cellStyle name="Cálculo 4" xfId="902"/>
    <cellStyle name="Cálculo 4 2" xfId="1300"/>
    <cellStyle name="Cálculo 4 2 2" xfId="3989"/>
    <cellStyle name="Cálculo 4 3" xfId="4190"/>
    <cellStyle name="Cálculo 4 4" xfId="4909"/>
    <cellStyle name="Cálculo 5" xfId="1297"/>
    <cellStyle name="Cálculo 5 2" xfId="3526"/>
    <cellStyle name="Cálculo 6" xfId="4187"/>
    <cellStyle name="Cálculo 7" xfId="4812"/>
    <cellStyle name="Celda de comprobación 2" xfId="77"/>
    <cellStyle name="Celda de comprobación 2 2" xfId="903"/>
    <cellStyle name="Celda de comprobación 2 2 2" xfId="1301"/>
    <cellStyle name="Celda de comprobación 2 2 2 2" xfId="3990"/>
    <cellStyle name="Celda de comprobación 2 3" xfId="4191"/>
    <cellStyle name="Celda de comprobación 2 4" xfId="4985"/>
    <cellStyle name="Celda de comprobación 3" xfId="904"/>
    <cellStyle name="Celda de comprobación 3 2" xfId="1302"/>
    <cellStyle name="Celda de comprobación 3 2 2" xfId="3991"/>
    <cellStyle name="Celda de comprobación 3 3" xfId="4192"/>
    <cellStyle name="Celda de comprobación 3 4" xfId="5028"/>
    <cellStyle name="Celda de comprobación 4" xfId="905"/>
    <cellStyle name="Celda de comprobación 4 2" xfId="1303"/>
    <cellStyle name="Celda de comprobación 4 2 2" xfId="3992"/>
    <cellStyle name="Celda de comprobación 4 3" xfId="4193"/>
    <cellStyle name="Celda de comprobación 4 4" xfId="5006"/>
    <cellStyle name="Celda de comprobación 5" xfId="3527"/>
    <cellStyle name="Celda vinculada 2" xfId="78"/>
    <cellStyle name="Celda vinculada 2 2" xfId="1304"/>
    <cellStyle name="Celda vinculada 2 2 2" xfId="3993"/>
    <cellStyle name="Celda vinculada 2 3" xfId="4194"/>
    <cellStyle name="Celda vinculada 2 4" xfId="4859"/>
    <cellStyle name="Celda vinculada 3" xfId="906"/>
    <cellStyle name="Celda vinculada 3 2" xfId="1305"/>
    <cellStyle name="Celda vinculada 3 2 2" xfId="3994"/>
    <cellStyle name="Celda vinculada 3 3" xfId="4195"/>
    <cellStyle name="Celda vinculada 3 4" xfId="4986"/>
    <cellStyle name="Celda vinculada 4" xfId="907"/>
    <cellStyle name="Celda vinculada 4 2" xfId="1306"/>
    <cellStyle name="Celda vinculada 4 2 2" xfId="3995"/>
    <cellStyle name="Celda vinculada 4 3" xfId="4196"/>
    <cellStyle name="Celda vinculada 4 4" xfId="4810"/>
    <cellStyle name="Celda vinculada 5" xfId="3528"/>
    <cellStyle name="Cella collegata" xfId="79"/>
    <cellStyle name="Cella da controllare" xfId="80"/>
    <cellStyle name="Cella da controllare 2" xfId="1307"/>
    <cellStyle name="Cella da controllare 2 2" xfId="3529"/>
    <cellStyle name="Cella da controllare 3" xfId="4197"/>
    <cellStyle name="Cella da controllare 4" xfId="5004"/>
    <cellStyle name="Check Cell" xfId="81"/>
    <cellStyle name="Check Cell 2" xfId="1935"/>
    <cellStyle name="Check Cell 2 2" xfId="3530"/>
    <cellStyle name="Check Cell 3" xfId="4657"/>
    <cellStyle name="Check Cell 4" xfId="4675"/>
    <cellStyle name="Colore 1" xfId="82"/>
    <cellStyle name="Colore 1 2" xfId="1308"/>
    <cellStyle name="Colore 1 2 2" xfId="3531"/>
    <cellStyle name="Colore 1 3" xfId="4198"/>
    <cellStyle name="Colore 1 4" xfId="4906"/>
    <cellStyle name="Colore 2" xfId="83"/>
    <cellStyle name="Colore 2 2" xfId="1309"/>
    <cellStyle name="Colore 2 2 2" xfId="3532"/>
    <cellStyle name="Colore 2 3" xfId="4199"/>
    <cellStyle name="Colore 2 4" xfId="4984"/>
    <cellStyle name="Colore 3" xfId="84"/>
    <cellStyle name="Colore 3 2" xfId="1310"/>
    <cellStyle name="Colore 3 2 2" xfId="3533"/>
    <cellStyle name="Colore 3 3" xfId="4200"/>
    <cellStyle name="Colore 3 4" xfId="4921"/>
    <cellStyle name="Colore 4" xfId="85"/>
    <cellStyle name="Colore 4 2" xfId="1311"/>
    <cellStyle name="Colore 4 2 2" xfId="3534"/>
    <cellStyle name="Colore 4 3" xfId="4201"/>
    <cellStyle name="Colore 4 4" xfId="4529"/>
    <cellStyle name="Colore 5" xfId="86"/>
    <cellStyle name="Colore 5 2" xfId="1312"/>
    <cellStyle name="Colore 5 2 2" xfId="3535"/>
    <cellStyle name="Colore 5 3" xfId="4202"/>
    <cellStyle name="Colore 5 4" xfId="4809"/>
    <cellStyle name="Colore 6" xfId="87"/>
    <cellStyle name="Colore 6 2" xfId="1313"/>
    <cellStyle name="Colore 6 2 2" xfId="3536"/>
    <cellStyle name="Colore 6 3" xfId="4203"/>
    <cellStyle name="Colore 6 4" xfId="5025"/>
    <cellStyle name="Comma [0] 2" xfId="88"/>
    <cellStyle name="Comma [0] 2 2" xfId="1314"/>
    <cellStyle name="Comma [0] 2 3" xfId="4204"/>
    <cellStyle name="Comma [0] 2 4" xfId="5001"/>
    <cellStyle name="Comma [0]_Boletin Enero-Diciembre 2006 (último)" xfId="1315"/>
    <cellStyle name="Comma 10" xfId="89"/>
    <cellStyle name="Comma 10 10" xfId="2524"/>
    <cellStyle name="Comma 10 11" xfId="3537"/>
    <cellStyle name="Comma 10 12" xfId="4205"/>
    <cellStyle name="Comma 10 13" xfId="4981"/>
    <cellStyle name="Comma 10 2" xfId="90"/>
    <cellStyle name="Comma 10 2 2" xfId="2169"/>
    <cellStyle name="Comma 10 2 2 2" xfId="2525"/>
    <cellStyle name="Comma 10 2 2 3" xfId="4866"/>
    <cellStyle name="Comma 10 2 2 4" xfId="5546"/>
    <cellStyle name="Comma 10 2 3" xfId="2603"/>
    <cellStyle name="Comma 10 2 4" xfId="2807"/>
    <cellStyle name="Comma 10 2 5" xfId="2845"/>
    <cellStyle name="Comma 10 2 6" xfId="2870"/>
    <cellStyle name="Comma 10 2 7" xfId="3538"/>
    <cellStyle name="Comma 10 2 8" xfId="4671"/>
    <cellStyle name="Comma 10 2 9" xfId="4109"/>
    <cellStyle name="Comma 10 3" xfId="836"/>
    <cellStyle name="Comma 10 3 2" xfId="2526"/>
    <cellStyle name="Comma 10 3 2 2" xfId="3925"/>
    <cellStyle name="Comma 10 3 3" xfId="4867"/>
    <cellStyle name="Comma 10 3 4" xfId="5547"/>
    <cellStyle name="Comma 10 4" xfId="841"/>
    <cellStyle name="Comma 10 4 2" xfId="2527"/>
    <cellStyle name="Comma 10 4 2 2" xfId="3928"/>
    <cellStyle name="Comma 10 4 3" xfId="4868"/>
    <cellStyle name="Comma 10 4 4" xfId="5548"/>
    <cellStyle name="Comma 10 5" xfId="1316"/>
    <cellStyle name="Comma 10 5 2" xfId="2528"/>
    <cellStyle name="Comma 10 5 3" xfId="4869"/>
    <cellStyle name="Comma 10 5 4" xfId="5549"/>
    <cellStyle name="Comma 10 6" xfId="2529"/>
    <cellStyle name="Comma 10 7" xfId="2530"/>
    <cellStyle name="Comma 10 8" xfId="2531"/>
    <cellStyle name="Comma 10 9" xfId="2532"/>
    <cellStyle name="Comma 10_Anuario de Estadisticas Economicas 2010_Sector Servicios 2" xfId="91"/>
    <cellStyle name="Comma 11" xfId="92"/>
    <cellStyle name="Comma 11 2" xfId="1317"/>
    <cellStyle name="Comma 11 2 2" xfId="2534"/>
    <cellStyle name="Comma 11 2 3" xfId="2510"/>
    <cellStyle name="Comma 11 2 4" xfId="2798"/>
    <cellStyle name="Comma 11 2 5" xfId="2837"/>
    <cellStyle name="Comma 11 2 6" xfId="2869"/>
    <cellStyle name="Comma 11 3" xfId="3539"/>
    <cellStyle name="Comma 11 4" xfId="4206"/>
    <cellStyle name="Comma 11 5" xfId="4919"/>
    <cellStyle name="Comma 12" xfId="93"/>
    <cellStyle name="Comma 12 2" xfId="1318"/>
    <cellStyle name="Comma 12 3" xfId="3540"/>
    <cellStyle name="Comma 12 4" xfId="4207"/>
    <cellStyle name="Comma 12 5" xfId="4918"/>
    <cellStyle name="Comma 13" xfId="94"/>
    <cellStyle name="Comma 13 2" xfId="1319"/>
    <cellStyle name="Comma 13 3" xfId="3541"/>
    <cellStyle name="Comma 13 4" xfId="4208"/>
    <cellStyle name="Comma 13 5" xfId="4917"/>
    <cellStyle name="Comma 14" xfId="95"/>
    <cellStyle name="Comma 14 2" xfId="1320"/>
    <cellStyle name="Comma 14 3" xfId="3542"/>
    <cellStyle name="Comma 14 4" xfId="4209"/>
    <cellStyle name="Comma 14 5" xfId="4808"/>
    <cellStyle name="Comma 15" xfId="96"/>
    <cellStyle name="Comma 15 2" xfId="97"/>
    <cellStyle name="Comma 15 2 2" xfId="2170"/>
    <cellStyle name="Comma 15 2 2 2" xfId="3544"/>
    <cellStyle name="Comma 15 2 3" xfId="4672"/>
    <cellStyle name="Comma 15 2 4" xfId="4670"/>
    <cellStyle name="Comma 15 3" xfId="840"/>
    <cellStyle name="Comma 15 3 2" xfId="3543"/>
    <cellStyle name="Comma 15 3 2 2" xfId="3927"/>
    <cellStyle name="Comma 15 4" xfId="1321"/>
    <cellStyle name="Comma 15 5" xfId="4210"/>
    <cellStyle name="Comma 15 6" xfId="4807"/>
    <cellStyle name="Comma 15_Anuario de Estadisticas Economicas 2010_Sector Servicios 2" xfId="98"/>
    <cellStyle name="Comma 16" xfId="99"/>
    <cellStyle name="Comma 16 2" xfId="1322"/>
    <cellStyle name="Comma 16 3" xfId="4211"/>
    <cellStyle name="Comma 16 4" xfId="4526"/>
    <cellStyle name="Comma 17" xfId="100"/>
    <cellStyle name="Comma 17 2" xfId="1323"/>
    <cellStyle name="Comma 17 3" xfId="4212"/>
    <cellStyle name="Comma 17 4" xfId="4806"/>
    <cellStyle name="Comma 18" xfId="101"/>
    <cellStyle name="Comma 18 2" xfId="1324"/>
    <cellStyle name="Comma 18 3" xfId="4213"/>
    <cellStyle name="Comma 18 4" xfId="4525"/>
    <cellStyle name="Comma 19" xfId="102"/>
    <cellStyle name="Comma 19 2" xfId="1325"/>
    <cellStyle name="Comma 19 3" xfId="4214"/>
    <cellStyle name="Comma 19 4" xfId="4524"/>
    <cellStyle name="Comma 2" xfId="103"/>
    <cellStyle name="Comma 2 10" xfId="2542"/>
    <cellStyle name="Comma 2 11" xfId="2543"/>
    <cellStyle name="Comma 2 12" xfId="2544"/>
    <cellStyle name="Comma 2 13" xfId="2545"/>
    <cellStyle name="Comma 2 14" xfId="2546"/>
    <cellStyle name="Comma 2 15" xfId="2547"/>
    <cellStyle name="Comma 2 16" xfId="2548"/>
    <cellStyle name="Comma 2 17" xfId="2549"/>
    <cellStyle name="Comma 2 18" xfId="3545"/>
    <cellStyle name="Comma 2 19" xfId="4215"/>
    <cellStyle name="Comma 2 2" xfId="104"/>
    <cellStyle name="Comma 2 2 10" xfId="2550"/>
    <cellStyle name="Comma 2 2 10 2" xfId="4875"/>
    <cellStyle name="Comma 2 2 10 3" xfId="5550"/>
    <cellStyle name="Comma 2 2 11" xfId="2514"/>
    <cellStyle name="Comma 2 2 11 2" xfId="4863"/>
    <cellStyle name="Comma 2 2 11 3" xfId="5545"/>
    <cellStyle name="Comma 2 2 12" xfId="2778"/>
    <cellStyle name="Comma 2 2 12 2" xfId="4982"/>
    <cellStyle name="Comma 2 2 12 3" xfId="5578"/>
    <cellStyle name="Comma 2 2 13" xfId="2631"/>
    <cellStyle name="Comma 2 2 13 2" xfId="4904"/>
    <cellStyle name="Comma 2 2 13 3" xfId="5557"/>
    <cellStyle name="Comma 2 2 14" xfId="2809"/>
    <cellStyle name="Comma 2 2 14 2" xfId="5002"/>
    <cellStyle name="Comma 2 2 14 3" xfId="5586"/>
    <cellStyle name="Comma 2 2 15" xfId="3546"/>
    <cellStyle name="Comma 2 2 16" xfId="4216"/>
    <cellStyle name="Comma 2 2 17" xfId="4523"/>
    <cellStyle name="Comma 2 2 18" xfId="6205"/>
    <cellStyle name="Comma 2 2 19" xfId="6206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2"/>
    <cellStyle name="Comma 2 2 2 2 2 2 2 2 2 2 2 4" xfId="4221"/>
    <cellStyle name="Comma 2 2 2 2 2 2 2 2 2 2 2 5" xfId="4801"/>
    <cellStyle name="Comma 2 2 2 2 2 2 2 2 2 3" xfId="115"/>
    <cellStyle name="Comma 2 2 2 2 2 2 2 2 2 4" xfId="1331"/>
    <cellStyle name="Comma 2 2 2 2 2 2 2 2 2 5" xfId="4220"/>
    <cellStyle name="Comma 2 2 2 2 2 2 2 2 2 6" xfId="4802"/>
    <cellStyle name="Comma 2 2 2 2 2 2 2 2 3" xfId="116"/>
    <cellStyle name="Comma 2 2 2 2 2 2 2 2 3 2" xfId="117"/>
    <cellStyle name="Comma 2 2 2 2 2 2 2 2 3 3" xfId="1333"/>
    <cellStyle name="Comma 2 2 2 2 2 2 2 2 3 4" xfId="4222"/>
    <cellStyle name="Comma 2 2 2 2 2 2 2 2 3 5" xfId="4521"/>
    <cellStyle name="Comma 2 2 2 2 2 2 2 3" xfId="118"/>
    <cellStyle name="Comma 2 2 2 2 2 2 2 3 2" xfId="119"/>
    <cellStyle name="Comma 2 2 2 2 2 2 2 3 2 2" xfId="120"/>
    <cellStyle name="Comma 2 2 2 2 2 2 2 3 2 3" xfId="1334"/>
    <cellStyle name="Comma 2 2 2 2 2 2 2 3 2 4" xfId="4223"/>
    <cellStyle name="Comma 2 2 2 2 2 2 2 3 2 5" xfId="4800"/>
    <cellStyle name="Comma 2 2 2 2 2 2 2 4" xfId="121"/>
    <cellStyle name="Comma 2 2 2 2 2 2 2 5" xfId="1330"/>
    <cellStyle name="Comma 2 2 2 2 2 2 2 6" xfId="4219"/>
    <cellStyle name="Comma 2 2 2 2 2 2 2 7" xfId="4803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6"/>
    <cellStyle name="Comma 2 2 2 2 2 2 3 2 2 4" xfId="4225"/>
    <cellStyle name="Comma 2 2 2 2 2 2 3 2 2 5" xfId="4519"/>
    <cellStyle name="Comma 2 2 2 2 2 2 3 3" xfId="126"/>
    <cellStyle name="Comma 2 2 2 2 2 2 3 4" xfId="1335"/>
    <cellStyle name="Comma 2 2 2 2 2 2 3 5" xfId="4224"/>
    <cellStyle name="Comma 2 2 2 2 2 2 3 6" xfId="4520"/>
    <cellStyle name="Comma 2 2 2 2 2 2 4" xfId="127"/>
    <cellStyle name="Comma 2 2 2 2 2 2 4 2" xfId="128"/>
    <cellStyle name="Comma 2 2 2 2 2 2 4 3" xfId="1337"/>
    <cellStyle name="Comma 2 2 2 2 2 2 4 4" xfId="4226"/>
    <cellStyle name="Comma 2 2 2 2 2 2 4 5" xfId="4518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39"/>
    <cellStyle name="Comma 2 2 2 2 2 3 2 2 2 4" xfId="4228"/>
    <cellStyle name="Comma 2 2 2 2 2 3 2 2 2 5" xfId="4516"/>
    <cellStyle name="Comma 2 2 2 2 2 3 2 3" xfId="134"/>
    <cellStyle name="Comma 2 2 2 2 2 3 2 4" xfId="1338"/>
    <cellStyle name="Comma 2 2 2 2 2 3 2 5" xfId="4227"/>
    <cellStyle name="Comma 2 2 2 2 2 3 2 6" xfId="4517"/>
    <cellStyle name="Comma 2 2 2 2 2 3 3" xfId="135"/>
    <cellStyle name="Comma 2 2 2 2 2 3 3 2" xfId="136"/>
    <cellStyle name="Comma 2 2 2 2 2 3 3 3" xfId="1340"/>
    <cellStyle name="Comma 2 2 2 2 2 3 3 4" xfId="4229"/>
    <cellStyle name="Comma 2 2 2 2 2 3 3 5" xfId="4799"/>
    <cellStyle name="Comma 2 2 2 2 2 4" xfId="137"/>
    <cellStyle name="Comma 2 2 2 2 2 4 2" xfId="138"/>
    <cellStyle name="Comma 2 2 2 2 2 4 2 2" xfId="139"/>
    <cellStyle name="Comma 2 2 2 2 2 4 2 3" xfId="1341"/>
    <cellStyle name="Comma 2 2 2 2 2 4 2 4" xfId="4230"/>
    <cellStyle name="Comma 2 2 2 2 2 4 2 5" xfId="4798"/>
    <cellStyle name="Comma 2 2 2 2 2 5" xfId="140"/>
    <cellStyle name="Comma 2 2 2 2 2 6" xfId="1329"/>
    <cellStyle name="Comma 2 2 2 2 2 7" xfId="4218"/>
    <cellStyle name="Comma 2 2 2 2 2 8" xfId="4522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4"/>
    <cellStyle name="Comma 2 2 2 2 3 2 2 2 2 4" xfId="4233"/>
    <cellStyle name="Comma 2 2 2 2 3 2 2 2 2 5" xfId="4512"/>
    <cellStyle name="Comma 2 2 2 2 3 2 2 3" xfId="147"/>
    <cellStyle name="Comma 2 2 2 2 3 2 2 4" xfId="1343"/>
    <cellStyle name="Comma 2 2 2 2 3 2 2 5" xfId="4232"/>
    <cellStyle name="Comma 2 2 2 2 3 2 2 6" xfId="4513"/>
    <cellStyle name="Comma 2 2 2 2 3 2 3" xfId="148"/>
    <cellStyle name="Comma 2 2 2 2 3 2 3 2" xfId="149"/>
    <cellStyle name="Comma 2 2 2 2 3 2 3 3" xfId="1345"/>
    <cellStyle name="Comma 2 2 2 2 3 2 3 4" xfId="4234"/>
    <cellStyle name="Comma 2 2 2 2 3 2 3 5" xfId="4796"/>
    <cellStyle name="Comma 2 2 2 2 3 3" xfId="150"/>
    <cellStyle name="Comma 2 2 2 2 3 3 2" xfId="151"/>
    <cellStyle name="Comma 2 2 2 2 3 3 2 2" xfId="152"/>
    <cellStyle name="Comma 2 2 2 2 3 3 2 3" xfId="1346"/>
    <cellStyle name="Comma 2 2 2 2 3 3 2 4" xfId="4235"/>
    <cellStyle name="Comma 2 2 2 2 3 3 2 5" xfId="4511"/>
    <cellStyle name="Comma 2 2 2 2 3 4" xfId="153"/>
    <cellStyle name="Comma 2 2 2 2 3 5" xfId="1342"/>
    <cellStyle name="Comma 2 2 2 2 3 6" xfId="4231"/>
    <cellStyle name="Comma 2 2 2 2 3 7" xfId="4797"/>
    <cellStyle name="Comma 2 2 2 2 4" xfId="154"/>
    <cellStyle name="Comma 2 2 2 2 4 2" xfId="155"/>
    <cellStyle name="Comma 2 2 2 2 4 2 2" xfId="156"/>
    <cellStyle name="Comma 2 2 2 2 4 2 2 2" xfId="157"/>
    <cellStyle name="Comma 2 2 2 2 4 2 2 3" xfId="1348"/>
    <cellStyle name="Comma 2 2 2 2 4 2 2 4" xfId="4237"/>
    <cellStyle name="Comma 2 2 2 2 4 2 2 5" xfId="4794"/>
    <cellStyle name="Comma 2 2 2 2 4 3" xfId="158"/>
    <cellStyle name="Comma 2 2 2 2 4 4" xfId="1347"/>
    <cellStyle name="Comma 2 2 2 2 4 5" xfId="4236"/>
    <cellStyle name="Comma 2 2 2 2 4 6" xfId="4795"/>
    <cellStyle name="Comma 2 2 2 2 5" xfId="159"/>
    <cellStyle name="Comma 2 2 2 2 5 2" xfId="160"/>
    <cellStyle name="Comma 2 2 2 2 5 3" xfId="1349"/>
    <cellStyle name="Comma 2 2 2 2 5 4" xfId="4238"/>
    <cellStyle name="Comma 2 2 2 2 5 5" xfId="4793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2"/>
    <cellStyle name="Comma 2 2 2 3 2 2 2 2 2 4" xfId="4241"/>
    <cellStyle name="Comma 2 2 2 3 2 2 2 2 2 5" xfId="4791"/>
    <cellStyle name="Comma 2 2 2 3 2 2 2 3" xfId="168"/>
    <cellStyle name="Comma 2 2 2 3 2 2 2 4" xfId="1351"/>
    <cellStyle name="Comma 2 2 2 3 2 2 2 5" xfId="4240"/>
    <cellStyle name="Comma 2 2 2 3 2 2 2 6" xfId="4792"/>
    <cellStyle name="Comma 2 2 2 3 2 2 3" xfId="169"/>
    <cellStyle name="Comma 2 2 2 3 2 2 3 2" xfId="170"/>
    <cellStyle name="Comma 2 2 2 3 2 2 3 3" xfId="1353"/>
    <cellStyle name="Comma 2 2 2 3 2 2 3 4" xfId="4242"/>
    <cellStyle name="Comma 2 2 2 3 2 2 3 5" xfId="4503"/>
    <cellStyle name="Comma 2 2 2 3 2 3" xfId="171"/>
    <cellStyle name="Comma 2 2 2 3 2 3 2" xfId="172"/>
    <cellStyle name="Comma 2 2 2 3 2 3 2 2" xfId="173"/>
    <cellStyle name="Comma 2 2 2 3 2 3 2 3" xfId="1354"/>
    <cellStyle name="Comma 2 2 2 3 2 3 2 4" xfId="4243"/>
    <cellStyle name="Comma 2 2 2 3 2 3 2 5" xfId="4499"/>
    <cellStyle name="Comma 2 2 2 3 2 4" xfId="174"/>
    <cellStyle name="Comma 2 2 2 3 2 5" xfId="1350"/>
    <cellStyle name="Comma 2 2 2 3 2 6" xfId="4239"/>
    <cellStyle name="Comma 2 2 2 3 2 7" xfId="4507"/>
    <cellStyle name="Comma 2 2 2 3 3" xfId="175"/>
    <cellStyle name="Comma 2 2 2 3 3 2" xfId="176"/>
    <cellStyle name="Comma 2 2 2 3 3 2 2" xfId="177"/>
    <cellStyle name="Comma 2 2 2 3 3 2 2 2" xfId="178"/>
    <cellStyle name="Comma 2 2 2 3 3 2 2 3" xfId="1356"/>
    <cellStyle name="Comma 2 2 2 3 3 2 2 4" xfId="4245"/>
    <cellStyle name="Comma 2 2 2 3 3 2 2 5" xfId="4789"/>
    <cellStyle name="Comma 2 2 2 3 3 3" xfId="179"/>
    <cellStyle name="Comma 2 2 2 3 3 4" xfId="1355"/>
    <cellStyle name="Comma 2 2 2 3 3 5" xfId="4244"/>
    <cellStyle name="Comma 2 2 2 3 3 6" xfId="4790"/>
    <cellStyle name="Comma 2 2 2 3 4" xfId="180"/>
    <cellStyle name="Comma 2 2 2 3 4 2" xfId="181"/>
    <cellStyle name="Comma 2 2 2 3 4 3" xfId="1357"/>
    <cellStyle name="Comma 2 2 2 3 4 4" xfId="4246"/>
    <cellStyle name="Comma 2 2 2 3 4 5" xfId="4498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59"/>
    <cellStyle name="Comma 2 2 2 4 2 2 2 4" xfId="4248"/>
    <cellStyle name="Comma 2 2 2 4 2 2 2 5" xfId="4787"/>
    <cellStyle name="Comma 2 2 2 4 2 3" xfId="187"/>
    <cellStyle name="Comma 2 2 2 4 2 4" xfId="1358"/>
    <cellStyle name="Comma 2 2 2 4 2 5" xfId="4247"/>
    <cellStyle name="Comma 2 2 2 4 2 6" xfId="4788"/>
    <cellStyle name="Comma 2 2 2 4 3" xfId="188"/>
    <cellStyle name="Comma 2 2 2 4 3 2" xfId="189"/>
    <cellStyle name="Comma 2 2 2 4 3 3" xfId="1360"/>
    <cellStyle name="Comma 2 2 2 4 3 4" xfId="4249"/>
    <cellStyle name="Comma 2 2 2 4 3 5" xfId="5289"/>
    <cellStyle name="Comma 2 2 2 5" xfId="190"/>
    <cellStyle name="Comma 2 2 2 5 2" xfId="191"/>
    <cellStyle name="Comma 2 2 2 5 2 2" xfId="192"/>
    <cellStyle name="Comma 2 2 2 5 2 3" xfId="1361"/>
    <cellStyle name="Comma 2 2 2 5 2 4" xfId="4250"/>
    <cellStyle name="Comma 2 2 2 5 2 5" xfId="5346"/>
    <cellStyle name="Comma 2 2 2 6" xfId="193"/>
    <cellStyle name="Comma 2 2 2 7" xfId="1328"/>
    <cellStyle name="Comma 2 2 2 8" xfId="4217"/>
    <cellStyle name="Comma 2 2 2 9" xfId="4804"/>
    <cellStyle name="Comma 2 2 20" xfId="6207"/>
    <cellStyle name="Comma 2 2 21" xfId="6208"/>
    <cellStyle name="Comma 2 2 22" xfId="6209"/>
    <cellStyle name="Comma 2 2 23" xfId="6210"/>
    <cellStyle name="Comma 2 2 24" xfId="6211"/>
    <cellStyle name="Comma 2 2 25" xfId="6212"/>
    <cellStyle name="Comma 2 2 26" xfId="6213"/>
    <cellStyle name="Comma 2 2 27" xfId="6214"/>
    <cellStyle name="Comma 2 2 28" xfId="6215"/>
    <cellStyle name="Comma 2 2 29" xfId="621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5"/>
    <cellStyle name="Comma 2 2 3 2 2 2 2 2 2 4" xfId="4254"/>
    <cellStyle name="Comma 2 2 3 2 2 2 2 2 2 5" xfId="4495"/>
    <cellStyle name="Comma 2 2 3 2 2 2 2 3" xfId="202"/>
    <cellStyle name="Comma 2 2 3 2 2 2 2 4" xfId="1364"/>
    <cellStyle name="Comma 2 2 3 2 2 2 2 5" xfId="4253"/>
    <cellStyle name="Comma 2 2 3 2 2 2 2 6" xfId="4496"/>
    <cellStyle name="Comma 2 2 3 2 2 2 3" xfId="203"/>
    <cellStyle name="Comma 2 2 3 2 2 2 3 2" xfId="204"/>
    <cellStyle name="Comma 2 2 3 2 2 2 3 3" xfId="1366"/>
    <cellStyle name="Comma 2 2 3 2 2 2 3 4" xfId="4255"/>
    <cellStyle name="Comma 2 2 3 2 2 2 3 5" xfId="4786"/>
    <cellStyle name="Comma 2 2 3 2 2 3" xfId="205"/>
    <cellStyle name="Comma 2 2 3 2 2 3 2" xfId="206"/>
    <cellStyle name="Comma 2 2 3 2 2 3 2 2" xfId="207"/>
    <cellStyle name="Comma 2 2 3 2 2 3 2 3" xfId="1367"/>
    <cellStyle name="Comma 2 2 3 2 2 3 2 4" xfId="4256"/>
    <cellStyle name="Comma 2 2 3 2 2 3 2 5" xfId="4785"/>
    <cellStyle name="Comma 2 2 3 2 2 4" xfId="208"/>
    <cellStyle name="Comma 2 2 3 2 2 5" xfId="1363"/>
    <cellStyle name="Comma 2 2 3 2 2 6" xfId="4252"/>
    <cellStyle name="Comma 2 2 3 2 2 7" xfId="5524"/>
    <cellStyle name="Comma 2 2 3 2 3" xfId="209"/>
    <cellStyle name="Comma 2 2 3 2 3 2" xfId="210"/>
    <cellStyle name="Comma 2 2 3 2 3 2 2" xfId="211"/>
    <cellStyle name="Comma 2 2 3 2 3 2 2 2" xfId="212"/>
    <cellStyle name="Comma 2 2 3 2 3 2 2 3" xfId="1369"/>
    <cellStyle name="Comma 2 2 3 2 3 2 2 4" xfId="4258"/>
    <cellStyle name="Comma 2 2 3 2 3 2 2 5" xfId="4783"/>
    <cellStyle name="Comma 2 2 3 2 3 3" xfId="213"/>
    <cellStyle name="Comma 2 2 3 2 3 4" xfId="1368"/>
    <cellStyle name="Comma 2 2 3 2 3 5" xfId="4257"/>
    <cellStyle name="Comma 2 2 3 2 3 6" xfId="4784"/>
    <cellStyle name="Comma 2 2 3 2 4" xfId="214"/>
    <cellStyle name="Comma 2 2 3 2 4 2" xfId="215"/>
    <cellStyle name="Comma 2 2 3 2 4 3" xfId="1370"/>
    <cellStyle name="Comma 2 2 3 2 4 4" xfId="4259"/>
    <cellStyle name="Comma 2 2 3 2 4 5" xfId="4488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2"/>
    <cellStyle name="Comma 2 2 3 3 2 2 2 4" xfId="4261"/>
    <cellStyle name="Comma 2 2 3 3 2 2 2 5" xfId="4781"/>
    <cellStyle name="Comma 2 2 3 3 2 3" xfId="221"/>
    <cellStyle name="Comma 2 2 3 3 2 4" xfId="1371"/>
    <cellStyle name="Comma 2 2 3 3 2 5" xfId="4260"/>
    <cellStyle name="Comma 2 2 3 3 2 6" xfId="4782"/>
    <cellStyle name="Comma 2 2 3 3 3" xfId="222"/>
    <cellStyle name="Comma 2 2 3 3 3 2" xfId="223"/>
    <cellStyle name="Comma 2 2 3 3 3 3" xfId="1373"/>
    <cellStyle name="Comma 2 2 3 3 3 4" xfId="4262"/>
    <cellStyle name="Comma 2 2 3 3 3 5" xfId="4487"/>
    <cellStyle name="Comma 2 2 3 4" xfId="224"/>
    <cellStyle name="Comma 2 2 3 4 2" xfId="225"/>
    <cellStyle name="Comma 2 2 3 4 2 2" xfId="226"/>
    <cellStyle name="Comma 2 2 3 4 2 3" xfId="1374"/>
    <cellStyle name="Comma 2 2 3 4 2 4" xfId="4263"/>
    <cellStyle name="Comma 2 2 3 4 2 5" xfId="4780"/>
    <cellStyle name="Comma 2 2 3 5" xfId="227"/>
    <cellStyle name="Comma 2 2 3 6" xfId="1362"/>
    <cellStyle name="Comma 2 2 3 7" xfId="4251"/>
    <cellStyle name="Comma 2 2 3 8" xfId="5191"/>
    <cellStyle name="Comma 2 2 30" xfId="6217"/>
    <cellStyle name="Comma 2 2 31" xfId="6218"/>
    <cellStyle name="Comma 2 2 32" xfId="6219"/>
    <cellStyle name="Comma 2 2 33" xfId="6220"/>
    <cellStyle name="Comma 2 2 34" xfId="6221"/>
    <cellStyle name="Comma 2 2 35" xfId="6222"/>
    <cellStyle name="Comma 2 2 36" xfId="6223"/>
    <cellStyle name="Comma 2 2 37" xfId="6224"/>
    <cellStyle name="Comma 2 2 38" xfId="6225"/>
    <cellStyle name="Comma 2 2 39" xfId="6226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7"/>
    <cellStyle name="Comma 2 2 4 2 2 2 2 4" xfId="4266"/>
    <cellStyle name="Comma 2 2 4 2 2 2 2 5" xfId="4778"/>
    <cellStyle name="Comma 2 2 4 2 2 3" xfId="234"/>
    <cellStyle name="Comma 2 2 4 2 2 4" xfId="1376"/>
    <cellStyle name="Comma 2 2 4 2 2 5" xfId="4265"/>
    <cellStyle name="Comma 2 2 4 2 2 6" xfId="4485"/>
    <cellStyle name="Comma 2 2 4 2 3" xfId="235"/>
    <cellStyle name="Comma 2 2 4 2 3 2" xfId="236"/>
    <cellStyle name="Comma 2 2 4 2 3 3" xfId="1378"/>
    <cellStyle name="Comma 2 2 4 2 3 4" xfId="4267"/>
    <cellStyle name="Comma 2 2 4 2 3 5" xfId="4484"/>
    <cellStyle name="Comma 2 2 4 3" xfId="237"/>
    <cellStyle name="Comma 2 2 4 3 2" xfId="238"/>
    <cellStyle name="Comma 2 2 4 3 2 2" xfId="239"/>
    <cellStyle name="Comma 2 2 4 3 2 3" xfId="1379"/>
    <cellStyle name="Comma 2 2 4 3 2 4" xfId="4268"/>
    <cellStyle name="Comma 2 2 4 3 2 5" xfId="4483"/>
    <cellStyle name="Comma 2 2 4 4" xfId="240"/>
    <cellStyle name="Comma 2 2 4 5" xfId="1375"/>
    <cellStyle name="Comma 2 2 4 6" xfId="4264"/>
    <cellStyle name="Comma 2 2 4 7" xfId="4779"/>
    <cellStyle name="Comma 2 2 40" xfId="6227"/>
    <cellStyle name="Comma 2 2 41" xfId="6228"/>
    <cellStyle name="Comma 2 2 42" xfId="6229"/>
    <cellStyle name="Comma 2 2 43" xfId="6230"/>
    <cellStyle name="Comma 2 2 44" xfId="6231"/>
    <cellStyle name="Comma 2 2 45" xfId="6232"/>
    <cellStyle name="Comma 2 2 46" xfId="6233"/>
    <cellStyle name="Comma 2 2 47" xfId="6234"/>
    <cellStyle name="Comma 2 2 48" xfId="6235"/>
    <cellStyle name="Comma 2 2 49" xfId="6236"/>
    <cellStyle name="Comma 2 2 5" xfId="241"/>
    <cellStyle name="Comma 2 2 5 2" xfId="242"/>
    <cellStyle name="Comma 2 2 5 2 2" xfId="243"/>
    <cellStyle name="Comma 2 2 5 2 2 2" xfId="244"/>
    <cellStyle name="Comma 2 2 5 2 2 3" xfId="1381"/>
    <cellStyle name="Comma 2 2 5 2 2 4" xfId="4270"/>
    <cellStyle name="Comma 2 2 5 2 2 5" xfId="4482"/>
    <cellStyle name="Comma 2 2 5 3" xfId="245"/>
    <cellStyle name="Comma 2 2 5 4" xfId="1380"/>
    <cellStyle name="Comma 2 2 5 5" xfId="4269"/>
    <cellStyle name="Comma 2 2 5 6" xfId="4777"/>
    <cellStyle name="Comma 2 2 50" xfId="6237"/>
    <cellStyle name="Comma 2 2 51" xfId="6238"/>
    <cellStyle name="Comma 2 2 52" xfId="6239"/>
    <cellStyle name="Comma 2 2 53" xfId="6240"/>
    <cellStyle name="Comma 2 2 54" xfId="6241"/>
    <cellStyle name="Comma 2 2 55" xfId="6242"/>
    <cellStyle name="Comma 2 2 56" xfId="6243"/>
    <cellStyle name="Comma 2 2 57" xfId="6244"/>
    <cellStyle name="Comma 2 2 58" xfId="6245"/>
    <cellStyle name="Comma 2 2 59" xfId="6246"/>
    <cellStyle name="Comma 2 2 6" xfId="246"/>
    <cellStyle name="Comma 2 2 6 2" xfId="247"/>
    <cellStyle name="Comma 2 2 6 3" xfId="1382"/>
    <cellStyle name="Comma 2 2 6 4" xfId="4271"/>
    <cellStyle name="Comma 2 2 6 5" xfId="4481"/>
    <cellStyle name="Comma 2 2 60" xfId="6247"/>
    <cellStyle name="Comma 2 2 61" xfId="6248"/>
    <cellStyle name="Comma 2 2 62" xfId="6249"/>
    <cellStyle name="Comma 2 2 63" xfId="6250"/>
    <cellStyle name="Comma 2 2 64" xfId="6251"/>
    <cellStyle name="Comma 2 2 65" xfId="6252"/>
    <cellStyle name="Comma 2 2 66" xfId="6253"/>
    <cellStyle name="Comma 2 2 67" xfId="6254"/>
    <cellStyle name="Comma 2 2 68" xfId="6255"/>
    <cellStyle name="Comma 2 2 69" xfId="6256"/>
    <cellStyle name="Comma 2 2 7" xfId="248"/>
    <cellStyle name="Comma 2 2 7 2" xfId="1383"/>
    <cellStyle name="Comma 2 2 7 3" xfId="4273"/>
    <cellStyle name="Comma 2 2 7 4" xfId="4776"/>
    <cellStyle name="Comma 2 2 70" xfId="6257"/>
    <cellStyle name="Comma 2 2 71" xfId="6258"/>
    <cellStyle name="Comma 2 2 72" xfId="6259"/>
    <cellStyle name="Comma 2 2 73" xfId="6260"/>
    <cellStyle name="Comma 2 2 74" xfId="6261"/>
    <cellStyle name="Comma 2 2 75" xfId="6262"/>
    <cellStyle name="Comma 2 2 76" xfId="6263"/>
    <cellStyle name="Comma 2 2 77" xfId="6264"/>
    <cellStyle name="Comma 2 2 78" xfId="6265"/>
    <cellStyle name="Comma 2 2 79" xfId="6266"/>
    <cellStyle name="Comma 2 2 8" xfId="1327"/>
    <cellStyle name="Comma 2 2 9" xfId="2501"/>
    <cellStyle name="Comma 2 20" xfId="4805"/>
    <cellStyle name="Comma 2 21" xfId="6267"/>
    <cellStyle name="Comma 2 22" xfId="6268"/>
    <cellStyle name="Comma 2 23" xfId="6269"/>
    <cellStyle name="Comma 2 24" xfId="6270"/>
    <cellStyle name="Comma 2 25" xfId="6271"/>
    <cellStyle name="Comma 2 26" xfId="6272"/>
    <cellStyle name="Comma 2 27" xfId="6273"/>
    <cellStyle name="Comma 2 28" xfId="6274"/>
    <cellStyle name="Comma 2 29" xfId="6275"/>
    <cellStyle name="Comma 2 3" xfId="249"/>
    <cellStyle name="Comma 2 3 10" xfId="6276"/>
    <cellStyle name="Comma 2 3 11" xfId="6277"/>
    <cellStyle name="Comma 2 3 12" xfId="6278"/>
    <cellStyle name="Comma 2 3 13" xfId="6279"/>
    <cellStyle name="Comma 2 3 14" xfId="6280"/>
    <cellStyle name="Comma 2 3 15" xfId="6281"/>
    <cellStyle name="Comma 2 3 16" xfId="6282"/>
    <cellStyle name="Comma 2 3 17" xfId="6283"/>
    <cellStyle name="Comma 2 3 18" xfId="6284"/>
    <cellStyle name="Comma 2 3 19" xfId="6285"/>
    <cellStyle name="Comma 2 3 2" xfId="2551"/>
    <cellStyle name="Comma 2 3 20" xfId="6286"/>
    <cellStyle name="Comma 2 3 21" xfId="6287"/>
    <cellStyle name="Comma 2 3 22" xfId="6288"/>
    <cellStyle name="Comma 2 3 23" xfId="6289"/>
    <cellStyle name="Comma 2 3 24" xfId="6290"/>
    <cellStyle name="Comma 2 3 25" xfId="6291"/>
    <cellStyle name="Comma 2 3 26" xfId="6292"/>
    <cellStyle name="Comma 2 3 27" xfId="6293"/>
    <cellStyle name="Comma 2 3 28" xfId="6294"/>
    <cellStyle name="Comma 2 3 29" xfId="6295"/>
    <cellStyle name="Comma 2 3 3" xfId="2711"/>
    <cellStyle name="Comma 2 3 30" xfId="6296"/>
    <cellStyle name="Comma 2 3 31" xfId="6297"/>
    <cellStyle name="Comma 2 3 32" xfId="6298"/>
    <cellStyle name="Comma 2 3 33" xfId="6299"/>
    <cellStyle name="Comma 2 3 34" xfId="6300"/>
    <cellStyle name="Comma 2 3 35" xfId="6301"/>
    <cellStyle name="Comma 2 3 36" xfId="6302"/>
    <cellStyle name="Comma 2 3 37" xfId="6303"/>
    <cellStyle name="Comma 2 3 38" xfId="6304"/>
    <cellStyle name="Comma 2 3 39" xfId="6305"/>
    <cellStyle name="Comma 2 3 4" xfId="2772"/>
    <cellStyle name="Comma 2 3 40" xfId="6306"/>
    <cellStyle name="Comma 2 3 41" xfId="6307"/>
    <cellStyle name="Comma 2 3 42" xfId="6308"/>
    <cellStyle name="Comma 2 3 43" xfId="6309"/>
    <cellStyle name="Comma 2 3 44" xfId="6310"/>
    <cellStyle name="Comma 2 3 45" xfId="6311"/>
    <cellStyle name="Comma 2 3 46" xfId="6312"/>
    <cellStyle name="Comma 2 3 47" xfId="6313"/>
    <cellStyle name="Comma 2 3 48" xfId="6314"/>
    <cellStyle name="Comma 2 3 49" xfId="6315"/>
    <cellStyle name="Comma 2 3 5" xfId="2568"/>
    <cellStyle name="Comma 2 3 50" xfId="6316"/>
    <cellStyle name="Comma 2 3 51" xfId="6317"/>
    <cellStyle name="Comma 2 3 52" xfId="6318"/>
    <cellStyle name="Comma 2 3 53" xfId="6319"/>
    <cellStyle name="Comma 2 3 54" xfId="6320"/>
    <cellStyle name="Comma 2 3 55" xfId="6321"/>
    <cellStyle name="Comma 2 3 56" xfId="6322"/>
    <cellStyle name="Comma 2 3 57" xfId="6323"/>
    <cellStyle name="Comma 2 3 58" xfId="6324"/>
    <cellStyle name="Comma 2 3 59" xfId="6325"/>
    <cellStyle name="Comma 2 3 6" xfId="2802"/>
    <cellStyle name="Comma 2 3 60" xfId="6326"/>
    <cellStyle name="Comma 2 3 61" xfId="6327"/>
    <cellStyle name="Comma 2 3 62" xfId="6328"/>
    <cellStyle name="Comma 2 3 63" xfId="6329"/>
    <cellStyle name="Comma 2 3 64" xfId="6330"/>
    <cellStyle name="Comma 2 3 65" xfId="6331"/>
    <cellStyle name="Comma 2 3 66" xfId="6332"/>
    <cellStyle name="Comma 2 3 67" xfId="6333"/>
    <cellStyle name="Comma 2 3 68" xfId="6334"/>
    <cellStyle name="Comma 2 3 7" xfId="6335"/>
    <cellStyle name="Comma 2 3 8" xfId="6336"/>
    <cellStyle name="Comma 2 3 9" xfId="6337"/>
    <cellStyle name="Comma 2 30" xfId="6338"/>
    <cellStyle name="Comma 2 31" xfId="6339"/>
    <cellStyle name="Comma 2 32" xfId="6340"/>
    <cellStyle name="Comma 2 33" xfId="6341"/>
    <cellStyle name="Comma 2 34" xfId="6342"/>
    <cellStyle name="Comma 2 35" xfId="6343"/>
    <cellStyle name="Comma 2 36" xfId="6344"/>
    <cellStyle name="Comma 2 36 2" xfId="6345"/>
    <cellStyle name="Comma 2 37" xfId="6346"/>
    <cellStyle name="Comma 2 38" xfId="6347"/>
    <cellStyle name="Comma 2 39" xfId="6348"/>
    <cellStyle name="Comma 2 4" xfId="250"/>
    <cellStyle name="Comma 2 4 10" xfId="2821"/>
    <cellStyle name="Comma 2 4 11" xfId="2857"/>
    <cellStyle name="Comma 2 4 12" xfId="4274"/>
    <cellStyle name="Comma 2 4 13" xfId="4480"/>
    <cellStyle name="Comma 2 4 2" xfId="251"/>
    <cellStyle name="Comma 2 4 2 2" xfId="1385"/>
    <cellStyle name="Comma 2 4 2 3" xfId="4275"/>
    <cellStyle name="Comma 2 4 2 4" xfId="4479"/>
    <cellStyle name="Comma 2 4 3" xfId="252"/>
    <cellStyle name="Comma 2 4 3 2" xfId="1386"/>
    <cellStyle name="Comma 2 4 3 3" xfId="4276"/>
    <cellStyle name="Comma 2 4 3 4" xfId="4775"/>
    <cellStyle name="Comma 2 4 4" xfId="253"/>
    <cellStyle name="Comma 2 4 4 2" xfId="1387"/>
    <cellStyle name="Comma 2 4 4 3" xfId="4277"/>
    <cellStyle name="Comma 2 4 4 4" xfId="4774"/>
    <cellStyle name="Comma 2 4 5" xfId="254"/>
    <cellStyle name="Comma 2 4 5 2" xfId="1388"/>
    <cellStyle name="Comma 2 4 5 3" xfId="4278"/>
    <cellStyle name="Comma 2 4 5 4" xfId="4478"/>
    <cellStyle name="Comma 2 4 6" xfId="1384"/>
    <cellStyle name="Comma 2 4 7" xfId="2552"/>
    <cellStyle name="Comma 2 4 8" xfId="2712"/>
    <cellStyle name="Comma 2 4 9" xfId="2675"/>
    <cellStyle name="Comma 2 40" xfId="6349"/>
    <cellStyle name="Comma 2 41" xfId="6350"/>
    <cellStyle name="Comma 2 42" xfId="6351"/>
    <cellStyle name="Comma 2 43" xfId="6352"/>
    <cellStyle name="Comma 2 44" xfId="6353"/>
    <cellStyle name="Comma 2 45" xfId="6354"/>
    <cellStyle name="Comma 2 46" xfId="6355"/>
    <cellStyle name="Comma 2 47" xfId="6356"/>
    <cellStyle name="Comma 2 48" xfId="6357"/>
    <cellStyle name="Comma 2 49" xfId="6358"/>
    <cellStyle name="Comma 2 5" xfId="255"/>
    <cellStyle name="Comma 2 5 2" xfId="1389"/>
    <cellStyle name="Comma 2 5 2 2" xfId="2554"/>
    <cellStyle name="Comma 2 5 2 3" xfId="2714"/>
    <cellStyle name="Comma 2 5 2 4" xfId="2767"/>
    <cellStyle name="Comma 2 5 2 5" xfId="2540"/>
    <cellStyle name="Comma 2 5 2 6" xfId="2796"/>
    <cellStyle name="Comma 2 5 3" xfId="2553"/>
    <cellStyle name="Comma 2 5 4" xfId="2713"/>
    <cellStyle name="Comma 2 5 5" xfId="2768"/>
    <cellStyle name="Comma 2 5 6" xfId="2541"/>
    <cellStyle name="Comma 2 5 7" xfId="2797"/>
    <cellStyle name="Comma 2 5 8" xfId="4279"/>
    <cellStyle name="Comma 2 5 9" xfId="4477"/>
    <cellStyle name="Comma 2 50" xfId="6359"/>
    <cellStyle name="Comma 2 51" xfId="6360"/>
    <cellStyle name="Comma 2 52" xfId="6361"/>
    <cellStyle name="Comma 2 53" xfId="6362"/>
    <cellStyle name="Comma 2 54" xfId="6363"/>
    <cellStyle name="Comma 2 55" xfId="6364"/>
    <cellStyle name="Comma 2 56" xfId="6365"/>
    <cellStyle name="Comma 2 57" xfId="6366"/>
    <cellStyle name="Comma 2 58" xfId="6367"/>
    <cellStyle name="Comma 2 59" xfId="6368"/>
    <cellStyle name="Comma 2 6" xfId="256"/>
    <cellStyle name="Comma 2 6 2" xfId="1390"/>
    <cellStyle name="Comma 2 6 3" xfId="2555"/>
    <cellStyle name="Comma 2 6 4" xfId="2715"/>
    <cellStyle name="Comma 2 6 5" xfId="2766"/>
    <cellStyle name="Comma 2 6 6" xfId="2539"/>
    <cellStyle name="Comma 2 6 7" xfId="2795"/>
    <cellStyle name="Comma 2 6 8" xfId="4280"/>
    <cellStyle name="Comma 2 6 9" xfId="4773"/>
    <cellStyle name="Comma 2 60" xfId="6369"/>
    <cellStyle name="Comma 2 61" xfId="6370"/>
    <cellStyle name="Comma 2 62" xfId="6371"/>
    <cellStyle name="Comma 2 63" xfId="6372"/>
    <cellStyle name="Comma 2 64" xfId="6373"/>
    <cellStyle name="Comma 2 65" xfId="6374"/>
    <cellStyle name="Comma 2 66" xfId="6375"/>
    <cellStyle name="Comma 2 67" xfId="6376"/>
    <cellStyle name="Comma 2 68" xfId="6377"/>
    <cellStyle name="Comma 2 69" xfId="6378"/>
    <cellStyle name="Comma 2 7" xfId="257"/>
    <cellStyle name="Comma 2 7 2" xfId="1391"/>
    <cellStyle name="Comma 2 7 3" xfId="2556"/>
    <cellStyle name="Comma 2 7 4" xfId="2716"/>
    <cellStyle name="Comma 2 7 5" xfId="2765"/>
    <cellStyle name="Comma 2 7 6" xfId="2538"/>
    <cellStyle name="Comma 2 7 7" xfId="2830"/>
    <cellStyle name="Comma 2 7 8" xfId="4281"/>
    <cellStyle name="Comma 2 7 9" xfId="4772"/>
    <cellStyle name="Comma 2 70" xfId="6379"/>
    <cellStyle name="Comma 2 71" xfId="6380"/>
    <cellStyle name="Comma 2 72" xfId="6381"/>
    <cellStyle name="Comma 2 73" xfId="6382"/>
    <cellStyle name="Comma 2 74" xfId="6383"/>
    <cellStyle name="Comma 2 75" xfId="6384"/>
    <cellStyle name="Comma 2 76" xfId="6385"/>
    <cellStyle name="Comma 2 77" xfId="6386"/>
    <cellStyle name="Comma 2 78" xfId="6387"/>
    <cellStyle name="Comma 2 79" xfId="6388"/>
    <cellStyle name="Comma 2 8" xfId="1326"/>
    <cellStyle name="Comma 2 8 2" xfId="2557"/>
    <cellStyle name="Comma 2 8 3" xfId="2717"/>
    <cellStyle name="Comma 2 8 4" xfId="2764"/>
    <cellStyle name="Comma 2 8 5" xfId="2537"/>
    <cellStyle name="Comma 2 8 6" xfId="2825"/>
    <cellStyle name="Comma 2 80" xfId="6389"/>
    <cellStyle name="Comma 2 81" xfId="6390"/>
    <cellStyle name="Comma 2 82" xfId="6391"/>
    <cellStyle name="Comma 2 83" xfId="6392"/>
    <cellStyle name="Comma 2 84" xfId="6393"/>
    <cellStyle name="Comma 2 9" xfId="2500"/>
    <cellStyle name="Comma 2 9 2" xfId="2558"/>
    <cellStyle name="Comma 2 9 3" xfId="2718"/>
    <cellStyle name="Comma 2 9 4" xfId="2763"/>
    <cellStyle name="Comma 2 9 5" xfId="2536"/>
    <cellStyle name="Comma 2 9 6" xfId="2681"/>
    <cellStyle name="Comma 2_15.3" xfId="258"/>
    <cellStyle name="Comma 20" xfId="259"/>
    <cellStyle name="Comma 20 2" xfId="1392"/>
    <cellStyle name="Comma 20 3" xfId="4282"/>
    <cellStyle name="Comma 20 4" xfId="4475"/>
    <cellStyle name="Comma 21" xfId="260"/>
    <cellStyle name="Comma 21 2" xfId="1393"/>
    <cellStyle name="Comma 21 3" xfId="4283"/>
    <cellStyle name="Comma 21 4" xfId="4771"/>
    <cellStyle name="Comma 22" xfId="261"/>
    <cellStyle name="Comma 22 2" xfId="262"/>
    <cellStyle name="Comma 22 2 2" xfId="1394"/>
    <cellStyle name="Comma 22 2 3" xfId="4285"/>
    <cellStyle name="Comma 22 2 4" xfId="4770"/>
    <cellStyle name="Comma 22 3" xfId="2561"/>
    <cellStyle name="Comma 22 4" xfId="2720"/>
    <cellStyle name="Comma 22 5" xfId="2761"/>
    <cellStyle name="Comma 22 6" xfId="2674"/>
    <cellStyle name="Comma 22 7" xfId="2820"/>
    <cellStyle name="Comma 23" xfId="263"/>
    <cellStyle name="Comma 23 2" xfId="2562"/>
    <cellStyle name="Comma 23 3" xfId="2721"/>
    <cellStyle name="Comma 23 4" xfId="2760"/>
    <cellStyle name="Comma 23 5" xfId="2533"/>
    <cellStyle name="Comma 23 6" xfId="2793"/>
    <cellStyle name="Comma 24" xfId="264"/>
    <cellStyle name="Comma 24 2" xfId="265"/>
    <cellStyle name="Comma 24 2 2" xfId="1395"/>
    <cellStyle name="Comma 24 2 3" xfId="4287"/>
    <cellStyle name="Comma 24 2 4" xfId="4474"/>
    <cellStyle name="Comma 24 3" xfId="2563"/>
    <cellStyle name="Comma 24 4" xfId="2722"/>
    <cellStyle name="Comma 24 5" xfId="2759"/>
    <cellStyle name="Comma 24 6" xfId="2523"/>
    <cellStyle name="Comma 24 7" xfId="2788"/>
    <cellStyle name="Comma 25" xfId="266"/>
    <cellStyle name="Comma 25 2" xfId="2564"/>
    <cellStyle name="Comma 25 3" xfId="2723"/>
    <cellStyle name="Comma 25 4" xfId="2758"/>
    <cellStyle name="Comma 25 5" xfId="2511"/>
    <cellStyle name="Comma 25 6" xfId="2786"/>
    <cellStyle name="Comma 26" xfId="267"/>
    <cellStyle name="Comma 26 2" xfId="268"/>
    <cellStyle name="Comma 26 2 2" xfId="1397"/>
    <cellStyle name="Comma 26 2 3" xfId="4289"/>
    <cellStyle name="Comma 26 2 4" xfId="4768"/>
    <cellStyle name="Comma 26 3" xfId="1396"/>
    <cellStyle name="Comma 26 4" xfId="4288"/>
    <cellStyle name="Comma 26 5" xfId="4769"/>
    <cellStyle name="Comma 27" xfId="2566"/>
    <cellStyle name="Comma 28" xfId="2567"/>
    <cellStyle name="Comma 29" xfId="269"/>
    <cellStyle name="Comma 29 2" xfId="1398"/>
    <cellStyle name="Comma 29 3" xfId="2512"/>
    <cellStyle name="Comma 29 3 2" xfId="4861"/>
    <cellStyle name="Comma 29 3 3" xfId="5543"/>
    <cellStyle name="Comma 29 4" xfId="2507"/>
    <cellStyle name="Comma 29 4 2" xfId="4858"/>
    <cellStyle name="Comma 29 4 3" xfId="5542"/>
    <cellStyle name="Comma 29 5" xfId="2819"/>
    <cellStyle name="Comma 29 5 2" xfId="5011"/>
    <cellStyle name="Comma 29 5 3" xfId="5590"/>
    <cellStyle name="Comma 29 6" xfId="2856"/>
    <cellStyle name="Comma 29 6 2" xfId="5032"/>
    <cellStyle name="Comma 29 6 3" xfId="5602"/>
    <cellStyle name="Comma 29 7" xfId="2874"/>
    <cellStyle name="Comma 29 7 2" xfId="5054"/>
    <cellStyle name="Comma 29 7 3" xfId="5624"/>
    <cellStyle name="Comma 29 8" xfId="4290"/>
    <cellStyle name="Comma 29 9" xfId="4472"/>
    <cellStyle name="Comma 3" xfId="270"/>
    <cellStyle name="Comma 3 10" xfId="2670"/>
    <cellStyle name="Comma 3 10 2" xfId="4932"/>
    <cellStyle name="Comma 3 10 3" xfId="5569"/>
    <cellStyle name="Comma 3 11" xfId="2818"/>
    <cellStyle name="Comma 3 11 2" xfId="5010"/>
    <cellStyle name="Comma 3 11 3" xfId="5589"/>
    <cellStyle name="Comma 3 12" xfId="2855"/>
    <cellStyle name="Comma 3 12 2" xfId="5031"/>
    <cellStyle name="Comma 3 12 3" xfId="5601"/>
    <cellStyle name="Comma 3 13" xfId="2873"/>
    <cellStyle name="Comma 3 13 2" xfId="5053"/>
    <cellStyle name="Comma 3 13 3" xfId="5623"/>
    <cellStyle name="Comma 3 14" xfId="4291"/>
    <cellStyle name="Comma 3 15" xfId="4471"/>
    <cellStyle name="Comma 3 16" xfId="6394"/>
    <cellStyle name="Comma 3 17" xfId="6395"/>
    <cellStyle name="Comma 3 18" xfId="6396"/>
    <cellStyle name="Comma 3 19" xfId="6397"/>
    <cellStyle name="Comma 3 2" xfId="271"/>
    <cellStyle name="Comma 3 2 10" xfId="6398"/>
    <cellStyle name="Comma 3 2 11" xfId="6399"/>
    <cellStyle name="Comma 3 2 12" xfId="6400"/>
    <cellStyle name="Comma 3 2 13" xfId="6401"/>
    <cellStyle name="Comma 3 2 14" xfId="6402"/>
    <cellStyle name="Comma 3 2 15" xfId="6403"/>
    <cellStyle name="Comma 3 2 16" xfId="6404"/>
    <cellStyle name="Comma 3 2 17" xfId="6405"/>
    <cellStyle name="Comma 3 2 18" xfId="6406"/>
    <cellStyle name="Comma 3 2 19" xfId="6407"/>
    <cellStyle name="Comma 3 2 2" xfId="1400"/>
    <cellStyle name="Comma 3 2 20" xfId="6408"/>
    <cellStyle name="Comma 3 2 21" xfId="6409"/>
    <cellStyle name="Comma 3 2 22" xfId="6410"/>
    <cellStyle name="Comma 3 2 23" xfId="6411"/>
    <cellStyle name="Comma 3 2 24" xfId="6412"/>
    <cellStyle name="Comma 3 2 25" xfId="6413"/>
    <cellStyle name="Comma 3 2 26" xfId="6414"/>
    <cellStyle name="Comma 3 2 27" xfId="6415"/>
    <cellStyle name="Comma 3 2 28" xfId="6416"/>
    <cellStyle name="Comma 3 2 29" xfId="6417"/>
    <cellStyle name="Comma 3 2 3" xfId="2709"/>
    <cellStyle name="Comma 3 2 3 2" xfId="4948"/>
    <cellStyle name="Comma 3 2 3 3" xfId="5572"/>
    <cellStyle name="Comma 3 2 30" xfId="6418"/>
    <cellStyle name="Comma 3 2 31" xfId="6419"/>
    <cellStyle name="Comma 3 2 32" xfId="6420"/>
    <cellStyle name="Comma 3 2 33" xfId="6421"/>
    <cellStyle name="Comma 3 2 34" xfId="6422"/>
    <cellStyle name="Comma 3 2 35" xfId="6423"/>
    <cellStyle name="Comma 3 2 36" xfId="6424"/>
    <cellStyle name="Comma 3 2 37" xfId="6425"/>
    <cellStyle name="Comma 3 2 38" xfId="6426"/>
    <cellStyle name="Comma 3 2 39" xfId="6427"/>
    <cellStyle name="Comma 3 2 4" xfId="2828"/>
    <cellStyle name="Comma 3 2 4 2" xfId="5016"/>
    <cellStyle name="Comma 3 2 4 3" xfId="5593"/>
    <cellStyle name="Comma 3 2 40" xfId="6428"/>
    <cellStyle name="Comma 3 2 41" xfId="6429"/>
    <cellStyle name="Comma 3 2 42" xfId="6430"/>
    <cellStyle name="Comma 3 2 43" xfId="6431"/>
    <cellStyle name="Comma 3 2 44" xfId="6432"/>
    <cellStyle name="Comma 3 2 45" xfId="6433"/>
    <cellStyle name="Comma 3 2 46" xfId="6434"/>
    <cellStyle name="Comma 3 2 47" xfId="6435"/>
    <cellStyle name="Comma 3 2 48" xfId="6436"/>
    <cellStyle name="Comma 3 2 49" xfId="6437"/>
    <cellStyle name="Comma 3 2 5" xfId="2861"/>
    <cellStyle name="Comma 3 2 5 2" xfId="5039"/>
    <cellStyle name="Comma 3 2 5 3" xfId="5606"/>
    <cellStyle name="Comma 3 2 50" xfId="6438"/>
    <cellStyle name="Comma 3 2 51" xfId="6439"/>
    <cellStyle name="Comma 3 2 52" xfId="6440"/>
    <cellStyle name="Comma 3 2 53" xfId="6441"/>
    <cellStyle name="Comma 3 2 54" xfId="6442"/>
    <cellStyle name="Comma 3 2 55" xfId="6443"/>
    <cellStyle name="Comma 3 2 56" xfId="6444"/>
    <cellStyle name="Comma 3 2 57" xfId="6445"/>
    <cellStyle name="Comma 3 2 58" xfId="6446"/>
    <cellStyle name="Comma 3 2 59" xfId="6447"/>
    <cellStyle name="Comma 3 2 6" xfId="2879"/>
    <cellStyle name="Comma 3 2 6 2" xfId="5057"/>
    <cellStyle name="Comma 3 2 6 3" xfId="5627"/>
    <cellStyle name="Comma 3 2 60" xfId="6448"/>
    <cellStyle name="Comma 3 2 61" xfId="6449"/>
    <cellStyle name="Comma 3 2 62" xfId="6450"/>
    <cellStyle name="Comma 3 2 63" xfId="6451"/>
    <cellStyle name="Comma 3 2 64" xfId="6452"/>
    <cellStyle name="Comma 3 2 65" xfId="6453"/>
    <cellStyle name="Comma 3 2 66" xfId="6454"/>
    <cellStyle name="Comma 3 2 67" xfId="6455"/>
    <cellStyle name="Comma 3 2 68" xfId="6456"/>
    <cellStyle name="Comma 3 2 69" xfId="6457"/>
    <cellStyle name="Comma 3 2 7" xfId="2894"/>
    <cellStyle name="Comma 3 2 7 2" xfId="5066"/>
    <cellStyle name="Comma 3 2 7 3" xfId="5635"/>
    <cellStyle name="Comma 3 2 70" xfId="6458"/>
    <cellStyle name="Comma 3 2 71" xfId="6459"/>
    <cellStyle name="Comma 3 2 8" xfId="4292"/>
    <cellStyle name="Comma 3 2 9" xfId="4767"/>
    <cellStyle name="Comma 3 20" xfId="6460"/>
    <cellStyle name="Comma 3 21" xfId="6461"/>
    <cellStyle name="Comma 3 22" xfId="6462"/>
    <cellStyle name="Comma 3 23" xfId="6463"/>
    <cellStyle name="Comma 3 24" xfId="6464"/>
    <cellStyle name="Comma 3 25" xfId="6465"/>
    <cellStyle name="Comma 3 26" xfId="6466"/>
    <cellStyle name="Comma 3 27" xfId="6467"/>
    <cellStyle name="Comma 3 28" xfId="6468"/>
    <cellStyle name="Comma 3 29" xfId="6469"/>
    <cellStyle name="Comma 3 3" xfId="272"/>
    <cellStyle name="Comma 3 3 10" xfId="6470"/>
    <cellStyle name="Comma 3 3 11" xfId="6471"/>
    <cellStyle name="Comma 3 3 12" xfId="6472"/>
    <cellStyle name="Comma 3 3 13" xfId="6473"/>
    <cellStyle name="Comma 3 3 14" xfId="6474"/>
    <cellStyle name="Comma 3 3 15" xfId="6475"/>
    <cellStyle name="Comma 3 3 16" xfId="6476"/>
    <cellStyle name="Comma 3 3 17" xfId="6477"/>
    <cellStyle name="Comma 3 3 18" xfId="6478"/>
    <cellStyle name="Comma 3 3 19" xfId="6479"/>
    <cellStyle name="Comma 3 3 2" xfId="1401"/>
    <cellStyle name="Comma 3 3 20" xfId="6480"/>
    <cellStyle name="Comma 3 3 21" xfId="6481"/>
    <cellStyle name="Comma 3 3 22" xfId="6482"/>
    <cellStyle name="Comma 3 3 23" xfId="6483"/>
    <cellStyle name="Comma 3 3 24" xfId="6484"/>
    <cellStyle name="Comma 3 3 25" xfId="6485"/>
    <cellStyle name="Comma 3 3 26" xfId="6486"/>
    <cellStyle name="Comma 3 3 27" xfId="6487"/>
    <cellStyle name="Comma 3 3 28" xfId="6488"/>
    <cellStyle name="Comma 3 3 29" xfId="6489"/>
    <cellStyle name="Comma 3 3 3" xfId="4293"/>
    <cellStyle name="Comma 3 3 30" xfId="6490"/>
    <cellStyle name="Comma 3 3 31" xfId="6491"/>
    <cellStyle name="Comma 3 3 32" xfId="6492"/>
    <cellStyle name="Comma 3 3 33" xfId="6493"/>
    <cellStyle name="Comma 3 3 34" xfId="6494"/>
    <cellStyle name="Comma 3 3 35" xfId="6495"/>
    <cellStyle name="Comma 3 3 36" xfId="6496"/>
    <cellStyle name="Comma 3 3 37" xfId="6497"/>
    <cellStyle name="Comma 3 3 38" xfId="6498"/>
    <cellStyle name="Comma 3 3 39" xfId="6499"/>
    <cellStyle name="Comma 3 3 4" xfId="4766"/>
    <cellStyle name="Comma 3 3 40" xfId="6500"/>
    <cellStyle name="Comma 3 3 41" xfId="6501"/>
    <cellStyle name="Comma 3 3 42" xfId="6502"/>
    <cellStyle name="Comma 3 3 43" xfId="6503"/>
    <cellStyle name="Comma 3 3 44" xfId="6504"/>
    <cellStyle name="Comma 3 3 45" xfId="6505"/>
    <cellStyle name="Comma 3 3 46" xfId="6506"/>
    <cellStyle name="Comma 3 3 47" xfId="6507"/>
    <cellStyle name="Comma 3 3 48" xfId="6508"/>
    <cellStyle name="Comma 3 3 49" xfId="6509"/>
    <cellStyle name="Comma 3 3 5" xfId="6510"/>
    <cellStyle name="Comma 3 3 50" xfId="6511"/>
    <cellStyle name="Comma 3 3 51" xfId="6512"/>
    <cellStyle name="Comma 3 3 52" xfId="6513"/>
    <cellStyle name="Comma 3 3 53" xfId="6514"/>
    <cellStyle name="Comma 3 3 54" xfId="6515"/>
    <cellStyle name="Comma 3 3 55" xfId="6516"/>
    <cellStyle name="Comma 3 3 56" xfId="6517"/>
    <cellStyle name="Comma 3 3 57" xfId="6518"/>
    <cellStyle name="Comma 3 3 58" xfId="6519"/>
    <cellStyle name="Comma 3 3 59" xfId="6520"/>
    <cellStyle name="Comma 3 3 6" xfId="6521"/>
    <cellStyle name="Comma 3 3 60" xfId="6522"/>
    <cellStyle name="Comma 3 3 61" xfId="6523"/>
    <cellStyle name="Comma 3 3 62" xfId="6524"/>
    <cellStyle name="Comma 3 3 63" xfId="6525"/>
    <cellStyle name="Comma 3 3 64" xfId="6526"/>
    <cellStyle name="Comma 3 3 65" xfId="6527"/>
    <cellStyle name="Comma 3 3 66" xfId="6528"/>
    <cellStyle name="Comma 3 3 7" xfId="6529"/>
    <cellStyle name="Comma 3 3 8" xfId="6530"/>
    <cellStyle name="Comma 3 3 9" xfId="6531"/>
    <cellStyle name="Comma 3 30" xfId="6532"/>
    <cellStyle name="Comma 3 31" xfId="6533"/>
    <cellStyle name="Comma 3 32" xfId="6534"/>
    <cellStyle name="Comma 3 33" xfId="6535"/>
    <cellStyle name="Comma 3 34" xfId="6536"/>
    <cellStyle name="Comma 3 35" xfId="6537"/>
    <cellStyle name="Comma 3 36" xfId="6538"/>
    <cellStyle name="Comma 3 37" xfId="6539"/>
    <cellStyle name="Comma 3 38" xfId="6540"/>
    <cellStyle name="Comma 3 39" xfId="6541"/>
    <cellStyle name="Comma 3 4" xfId="273"/>
    <cellStyle name="Comma 3 4 2" xfId="1402"/>
    <cellStyle name="Comma 3 4 3" xfId="4294"/>
    <cellStyle name="Comma 3 4 4" xfId="4470"/>
    <cellStyle name="Comma 3 40" xfId="6542"/>
    <cellStyle name="Comma 3 41" xfId="6543"/>
    <cellStyle name="Comma 3 42" xfId="6544"/>
    <cellStyle name="Comma 3 43" xfId="6545"/>
    <cellStyle name="Comma 3 44" xfId="6546"/>
    <cellStyle name="Comma 3 45" xfId="6547"/>
    <cellStyle name="Comma 3 46" xfId="6548"/>
    <cellStyle name="Comma 3 47" xfId="6549"/>
    <cellStyle name="Comma 3 48" xfId="6550"/>
    <cellStyle name="Comma 3 49" xfId="6551"/>
    <cellStyle name="Comma 3 5" xfId="274"/>
    <cellStyle name="Comma 3 5 2" xfId="1403"/>
    <cellStyle name="Comma 3 5 3" xfId="4295"/>
    <cellStyle name="Comma 3 5 4" xfId="4469"/>
    <cellStyle name="Comma 3 50" xfId="6552"/>
    <cellStyle name="Comma 3 51" xfId="6553"/>
    <cellStyle name="Comma 3 52" xfId="6554"/>
    <cellStyle name="Comma 3 53" xfId="6555"/>
    <cellStyle name="Comma 3 54" xfId="6556"/>
    <cellStyle name="Comma 3 55" xfId="6557"/>
    <cellStyle name="Comma 3 56" xfId="6558"/>
    <cellStyle name="Comma 3 57" xfId="6559"/>
    <cellStyle name="Comma 3 58" xfId="6560"/>
    <cellStyle name="Comma 3 59" xfId="6561"/>
    <cellStyle name="Comma 3 6" xfId="275"/>
    <cellStyle name="Comma 3 6 2" xfId="1404"/>
    <cellStyle name="Comma 3 6 3" xfId="4296"/>
    <cellStyle name="Comma 3 6 4" xfId="4765"/>
    <cellStyle name="Comma 3 60" xfId="6562"/>
    <cellStyle name="Comma 3 61" xfId="6563"/>
    <cellStyle name="Comma 3 62" xfId="6564"/>
    <cellStyle name="Comma 3 63" xfId="6565"/>
    <cellStyle name="Comma 3 64" xfId="6566"/>
    <cellStyle name="Comma 3 65" xfId="6567"/>
    <cellStyle name="Comma 3 66" xfId="6568"/>
    <cellStyle name="Comma 3 67" xfId="6569"/>
    <cellStyle name="Comma 3 68" xfId="6570"/>
    <cellStyle name="Comma 3 69" xfId="6571"/>
    <cellStyle name="Comma 3 7" xfId="1399"/>
    <cellStyle name="Comma 3 7 2" xfId="2171"/>
    <cellStyle name="Comma 3 7 3" xfId="4682"/>
    <cellStyle name="Comma 3 7 4" xfId="4669"/>
    <cellStyle name="Comma 3 70" xfId="6572"/>
    <cellStyle name="Comma 3 71" xfId="6573"/>
    <cellStyle name="Comma 3 72" xfId="6574"/>
    <cellStyle name="Comma 3 73" xfId="6575"/>
    <cellStyle name="Comma 3 74" xfId="6576"/>
    <cellStyle name="Comma 3 75" xfId="6577"/>
    <cellStyle name="Comma 3 76" xfId="6578"/>
    <cellStyle name="Comma 3 77" xfId="6579"/>
    <cellStyle name="Comma 3 78" xfId="6580"/>
    <cellStyle name="Comma 3 79" xfId="6581"/>
    <cellStyle name="Comma 3 8" xfId="2172"/>
    <cellStyle name="Comma 3 9" xfId="2513"/>
    <cellStyle name="Comma 3 9 2" xfId="4862"/>
    <cellStyle name="Comma 3 9 3" xfId="5544"/>
    <cellStyle name="Comma 30" xfId="2706"/>
    <cellStyle name="Comma 4" xfId="276"/>
    <cellStyle name="Comma 4 10" xfId="2569"/>
    <cellStyle name="Comma 4 11" xfId="2570"/>
    <cellStyle name="Comma 4 12" xfId="2571"/>
    <cellStyle name="Comma 4 13" xfId="4297"/>
    <cellStyle name="Comma 4 14" xfId="4764"/>
    <cellStyle name="Comma 4 15" xfId="6582"/>
    <cellStyle name="Comma 4 16" xfId="6583"/>
    <cellStyle name="Comma 4 17" xfId="6584"/>
    <cellStyle name="Comma 4 18" xfId="6585"/>
    <cellStyle name="Comma 4 19" xfId="6586"/>
    <cellStyle name="Comma 4 2" xfId="1405"/>
    <cellStyle name="Comma 4 20" xfId="6587"/>
    <cellStyle name="Comma 4 21" xfId="6588"/>
    <cellStyle name="Comma 4 22" xfId="6589"/>
    <cellStyle name="Comma 4 23" xfId="6590"/>
    <cellStyle name="Comma 4 24" xfId="6591"/>
    <cellStyle name="Comma 4 25" xfId="6592"/>
    <cellStyle name="Comma 4 26" xfId="6593"/>
    <cellStyle name="Comma 4 27" xfId="6594"/>
    <cellStyle name="Comma 4 28" xfId="6595"/>
    <cellStyle name="Comma 4 29" xfId="6596"/>
    <cellStyle name="Comma 4 3" xfId="2573"/>
    <cellStyle name="Comma 4 30" xfId="6597"/>
    <cellStyle name="Comma 4 31" xfId="6598"/>
    <cellStyle name="Comma 4 32" xfId="6599"/>
    <cellStyle name="Comma 4 33" xfId="6600"/>
    <cellStyle name="Comma 4 34" xfId="6601"/>
    <cellStyle name="Comma 4 35" xfId="6602"/>
    <cellStyle name="Comma 4 36" xfId="6603"/>
    <cellStyle name="Comma 4 37" xfId="6604"/>
    <cellStyle name="Comma 4 38" xfId="6605"/>
    <cellStyle name="Comma 4 39" xfId="6606"/>
    <cellStyle name="Comma 4 4" xfId="2574"/>
    <cellStyle name="Comma 4 40" xfId="6607"/>
    <cellStyle name="Comma 4 41" xfId="6608"/>
    <cellStyle name="Comma 4 42" xfId="6609"/>
    <cellStyle name="Comma 4 43" xfId="6610"/>
    <cellStyle name="Comma 4 44" xfId="6611"/>
    <cellStyle name="Comma 4 45" xfId="6612"/>
    <cellStyle name="Comma 4 46" xfId="6613"/>
    <cellStyle name="Comma 4 47" xfId="6614"/>
    <cellStyle name="Comma 4 48" xfId="6615"/>
    <cellStyle name="Comma 4 49" xfId="6616"/>
    <cellStyle name="Comma 4 5" xfId="2575"/>
    <cellStyle name="Comma 4 50" xfId="6617"/>
    <cellStyle name="Comma 4 51" xfId="6618"/>
    <cellStyle name="Comma 4 52" xfId="6619"/>
    <cellStyle name="Comma 4 53" xfId="6620"/>
    <cellStyle name="Comma 4 54" xfId="6621"/>
    <cellStyle name="Comma 4 55" xfId="6622"/>
    <cellStyle name="Comma 4 56" xfId="6623"/>
    <cellStyle name="Comma 4 57" xfId="6624"/>
    <cellStyle name="Comma 4 58" xfId="6625"/>
    <cellStyle name="Comma 4 59" xfId="6626"/>
    <cellStyle name="Comma 4 6" xfId="2576"/>
    <cellStyle name="Comma 4 60" xfId="6627"/>
    <cellStyle name="Comma 4 61" xfId="6628"/>
    <cellStyle name="Comma 4 62" xfId="6629"/>
    <cellStyle name="Comma 4 63" xfId="6630"/>
    <cellStyle name="Comma 4 64" xfId="6631"/>
    <cellStyle name="Comma 4 65" xfId="6632"/>
    <cellStyle name="Comma 4 66" xfId="6633"/>
    <cellStyle name="Comma 4 67" xfId="6634"/>
    <cellStyle name="Comma 4 68" xfId="6635"/>
    <cellStyle name="Comma 4 69" xfId="6636"/>
    <cellStyle name="Comma 4 7" xfId="2577"/>
    <cellStyle name="Comma 4 70" xfId="6637"/>
    <cellStyle name="Comma 4 71" xfId="6638"/>
    <cellStyle name="Comma 4 72" xfId="6639"/>
    <cellStyle name="Comma 4 73" xfId="6640"/>
    <cellStyle name="Comma 4 74" xfId="6641"/>
    <cellStyle name="Comma 4 75" xfId="6642"/>
    <cellStyle name="Comma 4 76" xfId="6643"/>
    <cellStyle name="Comma 4 8" xfId="2578"/>
    <cellStyle name="Comma 4 9" xfId="2579"/>
    <cellStyle name="Comma 5" xfId="277"/>
    <cellStyle name="Comma 5 10" xfId="2581"/>
    <cellStyle name="Comma 5 11" xfId="2582"/>
    <cellStyle name="Comma 5 12" xfId="2583"/>
    <cellStyle name="Comma 5 13" xfId="4298"/>
    <cellStyle name="Comma 5 14" xfId="4468"/>
    <cellStyle name="Comma 5 15" xfId="6644"/>
    <cellStyle name="Comma 5 16" xfId="6645"/>
    <cellStyle name="Comma 5 17" xfId="6646"/>
    <cellStyle name="Comma 5 18" xfId="6647"/>
    <cellStyle name="Comma 5 19" xfId="6648"/>
    <cellStyle name="Comma 5 2" xfId="1406"/>
    <cellStyle name="Comma 5 2 2" xfId="2584"/>
    <cellStyle name="Comma 5 2 3" xfId="2735"/>
    <cellStyle name="Comma 5 2 4" xfId="2746"/>
    <cellStyle name="Comma 5 2 5" xfId="2732"/>
    <cellStyle name="Comma 5 2 6" xfId="2750"/>
    <cellStyle name="Comma 5 20" xfId="6649"/>
    <cellStyle name="Comma 5 21" xfId="6650"/>
    <cellStyle name="Comma 5 22" xfId="6651"/>
    <cellStyle name="Comma 5 23" xfId="6652"/>
    <cellStyle name="Comma 5 24" xfId="6653"/>
    <cellStyle name="Comma 5 25" xfId="6654"/>
    <cellStyle name="Comma 5 26" xfId="6655"/>
    <cellStyle name="Comma 5 27" xfId="6656"/>
    <cellStyle name="Comma 5 28" xfId="6657"/>
    <cellStyle name="Comma 5 29" xfId="6658"/>
    <cellStyle name="Comma 5 3" xfId="2585"/>
    <cellStyle name="Comma 5 30" xfId="6659"/>
    <cellStyle name="Comma 5 31" xfId="6660"/>
    <cellStyle name="Comma 5 32" xfId="6661"/>
    <cellStyle name="Comma 5 33" xfId="6662"/>
    <cellStyle name="Comma 5 34" xfId="6663"/>
    <cellStyle name="Comma 5 35" xfId="6664"/>
    <cellStyle name="Comma 5 36" xfId="6665"/>
    <cellStyle name="Comma 5 37" xfId="6666"/>
    <cellStyle name="Comma 5 38" xfId="6667"/>
    <cellStyle name="Comma 5 39" xfId="6668"/>
    <cellStyle name="Comma 5 4" xfId="2586"/>
    <cellStyle name="Comma 5 40" xfId="6669"/>
    <cellStyle name="Comma 5 41" xfId="6670"/>
    <cellStyle name="Comma 5 42" xfId="6671"/>
    <cellStyle name="Comma 5 43" xfId="6672"/>
    <cellStyle name="Comma 5 44" xfId="6673"/>
    <cellStyle name="Comma 5 45" xfId="6674"/>
    <cellStyle name="Comma 5 46" xfId="6675"/>
    <cellStyle name="Comma 5 47" xfId="6676"/>
    <cellStyle name="Comma 5 48" xfId="6677"/>
    <cellStyle name="Comma 5 49" xfId="6678"/>
    <cellStyle name="Comma 5 5" xfId="2587"/>
    <cellStyle name="Comma 5 50" xfId="6679"/>
    <cellStyle name="Comma 5 51" xfId="6680"/>
    <cellStyle name="Comma 5 52" xfId="6681"/>
    <cellStyle name="Comma 5 53" xfId="6682"/>
    <cellStyle name="Comma 5 54" xfId="6683"/>
    <cellStyle name="Comma 5 55" xfId="6684"/>
    <cellStyle name="Comma 5 56" xfId="6685"/>
    <cellStyle name="Comma 5 57" xfId="6686"/>
    <cellStyle name="Comma 5 58" xfId="6687"/>
    <cellStyle name="Comma 5 59" xfId="6688"/>
    <cellStyle name="Comma 5 6" xfId="2588"/>
    <cellStyle name="Comma 5 60" xfId="6689"/>
    <cellStyle name="Comma 5 61" xfId="6690"/>
    <cellStyle name="Comma 5 62" xfId="6691"/>
    <cellStyle name="Comma 5 63" xfId="6692"/>
    <cellStyle name="Comma 5 64" xfId="6693"/>
    <cellStyle name="Comma 5 65" xfId="6694"/>
    <cellStyle name="Comma 5 66" xfId="6695"/>
    <cellStyle name="Comma 5 67" xfId="6696"/>
    <cellStyle name="Comma 5 68" xfId="6697"/>
    <cellStyle name="Comma 5 69" xfId="6698"/>
    <cellStyle name="Comma 5 7" xfId="2589"/>
    <cellStyle name="Comma 5 70" xfId="6699"/>
    <cellStyle name="Comma 5 71" xfId="6700"/>
    <cellStyle name="Comma 5 72" xfId="6701"/>
    <cellStyle name="Comma 5 73" xfId="6702"/>
    <cellStyle name="Comma 5 74" xfId="6703"/>
    <cellStyle name="Comma 5 75" xfId="6704"/>
    <cellStyle name="Comma 5 76" xfId="6705"/>
    <cellStyle name="Comma 5 8" xfId="2590"/>
    <cellStyle name="Comma 5 9" xfId="2591"/>
    <cellStyle name="Comma 6" xfId="278"/>
    <cellStyle name="Comma 6 10" xfId="2593"/>
    <cellStyle name="Comma 6 11" xfId="4299"/>
    <cellStyle name="Comma 6 12" xfId="4467"/>
    <cellStyle name="Comma 6 13" xfId="6706"/>
    <cellStyle name="Comma 6 14" xfId="6707"/>
    <cellStyle name="Comma 6 15" xfId="6708"/>
    <cellStyle name="Comma 6 16" xfId="6709"/>
    <cellStyle name="Comma 6 17" xfId="6710"/>
    <cellStyle name="Comma 6 18" xfId="6711"/>
    <cellStyle name="Comma 6 19" xfId="6712"/>
    <cellStyle name="Comma 6 2" xfId="1407"/>
    <cellStyle name="Comma 6 2 2" xfId="2594"/>
    <cellStyle name="Comma 6 2 3" xfId="2739"/>
    <cellStyle name="Comma 6 2 4" xfId="2740"/>
    <cellStyle name="Comma 6 2 5" xfId="2738"/>
    <cellStyle name="Comma 6 2 6" xfId="2741"/>
    <cellStyle name="Comma 6 20" xfId="6713"/>
    <cellStyle name="Comma 6 21" xfId="6714"/>
    <cellStyle name="Comma 6 22" xfId="6715"/>
    <cellStyle name="Comma 6 23" xfId="6716"/>
    <cellStyle name="Comma 6 24" xfId="6717"/>
    <cellStyle name="Comma 6 25" xfId="6718"/>
    <cellStyle name="Comma 6 26" xfId="6719"/>
    <cellStyle name="Comma 6 27" xfId="6720"/>
    <cellStyle name="Comma 6 28" xfId="6721"/>
    <cellStyle name="Comma 6 29" xfId="6722"/>
    <cellStyle name="Comma 6 3" xfId="2595"/>
    <cellStyle name="Comma 6 30" xfId="6723"/>
    <cellStyle name="Comma 6 31" xfId="6724"/>
    <cellStyle name="Comma 6 32" xfId="6725"/>
    <cellStyle name="Comma 6 33" xfId="6726"/>
    <cellStyle name="Comma 6 34" xfId="6727"/>
    <cellStyle name="Comma 6 35" xfId="6728"/>
    <cellStyle name="Comma 6 36" xfId="6729"/>
    <cellStyle name="Comma 6 37" xfId="6730"/>
    <cellStyle name="Comma 6 38" xfId="6731"/>
    <cellStyle name="Comma 6 39" xfId="6732"/>
    <cellStyle name="Comma 6 4" xfId="2596"/>
    <cellStyle name="Comma 6 40" xfId="6733"/>
    <cellStyle name="Comma 6 41" xfId="6734"/>
    <cellStyle name="Comma 6 42" xfId="6735"/>
    <cellStyle name="Comma 6 43" xfId="6736"/>
    <cellStyle name="Comma 6 44" xfId="6737"/>
    <cellStyle name="Comma 6 45" xfId="6738"/>
    <cellStyle name="Comma 6 46" xfId="6739"/>
    <cellStyle name="Comma 6 47" xfId="6740"/>
    <cellStyle name="Comma 6 48" xfId="6741"/>
    <cellStyle name="Comma 6 49" xfId="6742"/>
    <cellStyle name="Comma 6 5" xfId="2597"/>
    <cellStyle name="Comma 6 50" xfId="6743"/>
    <cellStyle name="Comma 6 51" xfId="6744"/>
    <cellStyle name="Comma 6 52" xfId="6745"/>
    <cellStyle name="Comma 6 53" xfId="6746"/>
    <cellStyle name="Comma 6 54" xfId="6747"/>
    <cellStyle name="Comma 6 55" xfId="6748"/>
    <cellStyle name="Comma 6 56" xfId="6749"/>
    <cellStyle name="Comma 6 57" xfId="6750"/>
    <cellStyle name="Comma 6 58" xfId="6751"/>
    <cellStyle name="Comma 6 59" xfId="6752"/>
    <cellStyle name="Comma 6 6" xfId="2598"/>
    <cellStyle name="Comma 6 60" xfId="6753"/>
    <cellStyle name="Comma 6 61" xfId="6754"/>
    <cellStyle name="Comma 6 62" xfId="6755"/>
    <cellStyle name="Comma 6 63" xfId="6756"/>
    <cellStyle name="Comma 6 64" xfId="6757"/>
    <cellStyle name="Comma 6 65" xfId="6758"/>
    <cellStyle name="Comma 6 66" xfId="6759"/>
    <cellStyle name="Comma 6 67" xfId="6760"/>
    <cellStyle name="Comma 6 68" xfId="6761"/>
    <cellStyle name="Comma 6 69" xfId="6762"/>
    <cellStyle name="Comma 6 7" xfId="2599"/>
    <cellStyle name="Comma 6 70" xfId="6763"/>
    <cellStyle name="Comma 6 71" xfId="6764"/>
    <cellStyle name="Comma 6 72" xfId="6765"/>
    <cellStyle name="Comma 6 73" xfId="6766"/>
    <cellStyle name="Comma 6 74" xfId="6767"/>
    <cellStyle name="Comma 6 8" xfId="2600"/>
    <cellStyle name="Comma 6 9" xfId="2601"/>
    <cellStyle name="Comma 7" xfId="279"/>
    <cellStyle name="Comma 7 10" xfId="6768"/>
    <cellStyle name="Comma 7 11" xfId="6769"/>
    <cellStyle name="Comma 7 12" xfId="6770"/>
    <cellStyle name="Comma 7 13" xfId="6771"/>
    <cellStyle name="Comma 7 14" xfId="6772"/>
    <cellStyle name="Comma 7 15" xfId="6773"/>
    <cellStyle name="Comma 7 16" xfId="6774"/>
    <cellStyle name="Comma 7 17" xfId="6775"/>
    <cellStyle name="Comma 7 18" xfId="6776"/>
    <cellStyle name="Comma 7 19" xfId="6777"/>
    <cellStyle name="Comma 7 2" xfId="1408"/>
    <cellStyle name="Comma 7 20" xfId="6778"/>
    <cellStyle name="Comma 7 21" xfId="6779"/>
    <cellStyle name="Comma 7 22" xfId="6780"/>
    <cellStyle name="Comma 7 23" xfId="6781"/>
    <cellStyle name="Comma 7 24" xfId="6782"/>
    <cellStyle name="Comma 7 25" xfId="6783"/>
    <cellStyle name="Comma 7 26" xfId="6784"/>
    <cellStyle name="Comma 7 27" xfId="6785"/>
    <cellStyle name="Comma 7 28" xfId="6786"/>
    <cellStyle name="Comma 7 29" xfId="6787"/>
    <cellStyle name="Comma 7 3" xfId="4300"/>
    <cellStyle name="Comma 7 30" xfId="6788"/>
    <cellStyle name="Comma 7 31" xfId="6789"/>
    <cellStyle name="Comma 7 32" xfId="6790"/>
    <cellStyle name="Comma 7 33" xfId="6791"/>
    <cellStyle name="Comma 7 34" xfId="6792"/>
    <cellStyle name="Comma 7 35" xfId="6793"/>
    <cellStyle name="Comma 7 36" xfId="6794"/>
    <cellStyle name="Comma 7 37" xfId="6795"/>
    <cellStyle name="Comma 7 38" xfId="6796"/>
    <cellStyle name="Comma 7 39" xfId="6797"/>
    <cellStyle name="Comma 7 4" xfId="4763"/>
    <cellStyle name="Comma 7 40" xfId="6798"/>
    <cellStyle name="Comma 7 41" xfId="6799"/>
    <cellStyle name="Comma 7 42" xfId="6800"/>
    <cellStyle name="Comma 7 43" xfId="6801"/>
    <cellStyle name="Comma 7 44" xfId="6802"/>
    <cellStyle name="Comma 7 45" xfId="6803"/>
    <cellStyle name="Comma 7 46" xfId="6804"/>
    <cellStyle name="Comma 7 47" xfId="6805"/>
    <cellStyle name="Comma 7 48" xfId="6806"/>
    <cellStyle name="Comma 7 49" xfId="6807"/>
    <cellStyle name="Comma 7 5" xfId="6808"/>
    <cellStyle name="Comma 7 50" xfId="6809"/>
    <cellStyle name="Comma 7 51" xfId="6810"/>
    <cellStyle name="Comma 7 52" xfId="6811"/>
    <cellStyle name="Comma 7 53" xfId="6812"/>
    <cellStyle name="Comma 7 54" xfId="6813"/>
    <cellStyle name="Comma 7 55" xfId="6814"/>
    <cellStyle name="Comma 7 56" xfId="6815"/>
    <cellStyle name="Comma 7 57" xfId="6816"/>
    <cellStyle name="Comma 7 58" xfId="6817"/>
    <cellStyle name="Comma 7 59" xfId="6818"/>
    <cellStyle name="Comma 7 6" xfId="6819"/>
    <cellStyle name="Comma 7 60" xfId="6820"/>
    <cellStyle name="Comma 7 61" xfId="6821"/>
    <cellStyle name="Comma 7 62" xfId="6822"/>
    <cellStyle name="Comma 7 63" xfId="6823"/>
    <cellStyle name="Comma 7 64" xfId="6824"/>
    <cellStyle name="Comma 7 65" xfId="6825"/>
    <cellStyle name="Comma 7 66" xfId="6826"/>
    <cellStyle name="Comma 7 7" xfId="6827"/>
    <cellStyle name="Comma 7 8" xfId="6828"/>
    <cellStyle name="Comma 7 9" xfId="6829"/>
    <cellStyle name="Comma 8" xfId="280"/>
    <cellStyle name="Comma 8 10" xfId="6830"/>
    <cellStyle name="Comma 8 11" xfId="6831"/>
    <cellStyle name="Comma 8 12" xfId="6832"/>
    <cellStyle name="Comma 8 13" xfId="6833"/>
    <cellStyle name="Comma 8 14" xfId="6834"/>
    <cellStyle name="Comma 8 15" xfId="6835"/>
    <cellStyle name="Comma 8 16" xfId="6836"/>
    <cellStyle name="Comma 8 17" xfId="6837"/>
    <cellStyle name="Comma 8 18" xfId="6838"/>
    <cellStyle name="Comma 8 19" xfId="6839"/>
    <cellStyle name="Comma 8 2" xfId="1409"/>
    <cellStyle name="Comma 8 2 2" xfId="2604"/>
    <cellStyle name="Comma 8 2 3" xfId="2742"/>
    <cellStyle name="Comma 8 2 4" xfId="2736"/>
    <cellStyle name="Comma 8 2 5" xfId="2745"/>
    <cellStyle name="Comma 8 2 6" xfId="2733"/>
    <cellStyle name="Comma 8 20" xfId="6840"/>
    <cellStyle name="Comma 8 21" xfId="6841"/>
    <cellStyle name="Comma 8 22" xfId="6842"/>
    <cellStyle name="Comma 8 23" xfId="6843"/>
    <cellStyle name="Comma 8 24" xfId="6844"/>
    <cellStyle name="Comma 8 25" xfId="6845"/>
    <cellStyle name="Comma 8 26" xfId="6846"/>
    <cellStyle name="Comma 8 27" xfId="6847"/>
    <cellStyle name="Comma 8 28" xfId="6848"/>
    <cellStyle name="Comma 8 29" xfId="6849"/>
    <cellStyle name="Comma 8 3" xfId="3547"/>
    <cellStyle name="Comma 8 30" xfId="6850"/>
    <cellStyle name="Comma 8 31" xfId="6851"/>
    <cellStyle name="Comma 8 32" xfId="6852"/>
    <cellStyle name="Comma 8 33" xfId="6853"/>
    <cellStyle name="Comma 8 34" xfId="6854"/>
    <cellStyle name="Comma 8 35" xfId="6855"/>
    <cellStyle name="Comma 8 36" xfId="6856"/>
    <cellStyle name="Comma 8 37" xfId="6857"/>
    <cellStyle name="Comma 8 38" xfId="6858"/>
    <cellStyle name="Comma 8 39" xfId="6859"/>
    <cellStyle name="Comma 8 4" xfId="4301"/>
    <cellStyle name="Comma 8 40" xfId="6860"/>
    <cellStyle name="Comma 8 41" xfId="6861"/>
    <cellStyle name="Comma 8 42" xfId="6862"/>
    <cellStyle name="Comma 8 43" xfId="6863"/>
    <cellStyle name="Comma 8 44" xfId="6864"/>
    <cellStyle name="Comma 8 45" xfId="6865"/>
    <cellStyle name="Comma 8 46" xfId="6866"/>
    <cellStyle name="Comma 8 47" xfId="6867"/>
    <cellStyle name="Comma 8 48" xfId="6868"/>
    <cellStyle name="Comma 8 49" xfId="6869"/>
    <cellStyle name="Comma 8 5" xfId="4762"/>
    <cellStyle name="Comma 8 50" xfId="6870"/>
    <cellStyle name="Comma 8 51" xfId="6871"/>
    <cellStyle name="Comma 8 52" xfId="6872"/>
    <cellStyle name="Comma 8 53" xfId="6873"/>
    <cellStyle name="Comma 8 54" xfId="6874"/>
    <cellStyle name="Comma 8 55" xfId="6875"/>
    <cellStyle name="Comma 8 56" xfId="6876"/>
    <cellStyle name="Comma 8 57" xfId="6877"/>
    <cellStyle name="Comma 8 58" xfId="6878"/>
    <cellStyle name="Comma 8 59" xfId="6879"/>
    <cellStyle name="Comma 8 6" xfId="6880"/>
    <cellStyle name="Comma 8 60" xfId="6881"/>
    <cellStyle name="Comma 8 61" xfId="6882"/>
    <cellStyle name="Comma 8 62" xfId="6883"/>
    <cellStyle name="Comma 8 63" xfId="6884"/>
    <cellStyle name="Comma 8 64" xfId="6885"/>
    <cellStyle name="Comma 8 65" xfId="6886"/>
    <cellStyle name="Comma 8 66" xfId="6887"/>
    <cellStyle name="Comma 8 67" xfId="6888"/>
    <cellStyle name="Comma 8 7" xfId="6889"/>
    <cellStyle name="Comma 8 8" xfId="6890"/>
    <cellStyle name="Comma 8 9" xfId="6891"/>
    <cellStyle name="Comma 8_Estadísticas de Fondos de Pensión mensual" xfId="281"/>
    <cellStyle name="Comma 9" xfId="282"/>
    <cellStyle name="Comma 9 10" xfId="6892"/>
    <cellStyle name="Comma 9 11" xfId="6893"/>
    <cellStyle name="Comma 9 12" xfId="6894"/>
    <cellStyle name="Comma 9 13" xfId="6895"/>
    <cellStyle name="Comma 9 14" xfId="6896"/>
    <cellStyle name="Comma 9 15" xfId="6897"/>
    <cellStyle name="Comma 9 16" xfId="6898"/>
    <cellStyle name="Comma 9 17" xfId="6899"/>
    <cellStyle name="Comma 9 18" xfId="6900"/>
    <cellStyle name="Comma 9 19" xfId="6901"/>
    <cellStyle name="Comma 9 2" xfId="1410"/>
    <cellStyle name="Comma 9 2 2" xfId="2606"/>
    <cellStyle name="Comma 9 2 3" xfId="2744"/>
    <cellStyle name="Comma 9 2 4" xfId="2734"/>
    <cellStyle name="Comma 9 2 5" xfId="2747"/>
    <cellStyle name="Comma 9 2 6" xfId="2731"/>
    <cellStyle name="Comma 9 20" xfId="6902"/>
    <cellStyle name="Comma 9 21" xfId="6903"/>
    <cellStyle name="Comma 9 22" xfId="6904"/>
    <cellStyle name="Comma 9 23" xfId="6905"/>
    <cellStyle name="Comma 9 24" xfId="6906"/>
    <cellStyle name="Comma 9 25" xfId="6907"/>
    <cellStyle name="Comma 9 26" xfId="6908"/>
    <cellStyle name="Comma 9 27" xfId="6909"/>
    <cellStyle name="Comma 9 28" xfId="6910"/>
    <cellStyle name="Comma 9 29" xfId="6911"/>
    <cellStyle name="Comma 9 3" xfId="4302"/>
    <cellStyle name="Comma 9 30" xfId="6912"/>
    <cellStyle name="Comma 9 31" xfId="6913"/>
    <cellStyle name="Comma 9 32" xfId="6914"/>
    <cellStyle name="Comma 9 33" xfId="6915"/>
    <cellStyle name="Comma 9 34" xfId="6916"/>
    <cellStyle name="Comma 9 35" xfId="6917"/>
    <cellStyle name="Comma 9 36" xfId="6918"/>
    <cellStyle name="Comma 9 37" xfId="6919"/>
    <cellStyle name="Comma 9 38" xfId="6920"/>
    <cellStyle name="Comma 9 39" xfId="6921"/>
    <cellStyle name="Comma 9 4" xfId="4466"/>
    <cellStyle name="Comma 9 40" xfId="6922"/>
    <cellStyle name="Comma 9 41" xfId="6923"/>
    <cellStyle name="Comma 9 42" xfId="6924"/>
    <cellStyle name="Comma 9 43" xfId="6925"/>
    <cellStyle name="Comma 9 44" xfId="6926"/>
    <cellStyle name="Comma 9 45" xfId="6927"/>
    <cellStyle name="Comma 9 46" xfId="6928"/>
    <cellStyle name="Comma 9 47" xfId="6929"/>
    <cellStyle name="Comma 9 48" xfId="6930"/>
    <cellStyle name="Comma 9 49" xfId="6931"/>
    <cellStyle name="Comma 9 5" xfId="6932"/>
    <cellStyle name="Comma 9 50" xfId="6933"/>
    <cellStyle name="Comma 9 51" xfId="6934"/>
    <cellStyle name="Comma 9 52" xfId="6935"/>
    <cellStyle name="Comma 9 53" xfId="6936"/>
    <cellStyle name="Comma 9 54" xfId="6937"/>
    <cellStyle name="Comma 9 55" xfId="6938"/>
    <cellStyle name="Comma 9 56" xfId="6939"/>
    <cellStyle name="Comma 9 57" xfId="6940"/>
    <cellStyle name="Comma 9 58" xfId="6941"/>
    <cellStyle name="Comma 9 59" xfId="6942"/>
    <cellStyle name="Comma 9 6" xfId="6943"/>
    <cellStyle name="Comma 9 60" xfId="6944"/>
    <cellStyle name="Comma 9 61" xfId="6945"/>
    <cellStyle name="Comma 9 62" xfId="6946"/>
    <cellStyle name="Comma 9 63" xfId="6947"/>
    <cellStyle name="Comma 9 64" xfId="6948"/>
    <cellStyle name="Comma 9 65" xfId="6949"/>
    <cellStyle name="Comma 9 66" xfId="6950"/>
    <cellStyle name="Comma 9 7" xfId="6951"/>
    <cellStyle name="Comma 9 8" xfId="6952"/>
    <cellStyle name="Comma 9 9" xfId="6953"/>
    <cellStyle name="Comma[mine]" xfId="2607"/>
    <cellStyle name="Comma_231-03" xfId="1411"/>
    <cellStyle name="Comma0" xfId="2608"/>
    <cellStyle name="Currency 2" xfId="283"/>
    <cellStyle name="Currency 2 2" xfId="1412"/>
    <cellStyle name="Currency 2 3" xfId="4303"/>
    <cellStyle name="Currency 2 4" xfId="4465"/>
    <cellStyle name="Currency0" xfId="2609"/>
    <cellStyle name="Data" xfId="2610"/>
    <cellStyle name="Date" xfId="284"/>
    <cellStyle name="Date 2" xfId="1413"/>
    <cellStyle name="Date 2 2" xfId="2611"/>
    <cellStyle name="Date 2 3" xfId="4897"/>
    <cellStyle name="Date 2 4" xfId="5555"/>
    <cellStyle name="Date 3" xfId="2748"/>
    <cellStyle name="Date 4" xfId="2730"/>
    <cellStyle name="Date 5" xfId="2751"/>
    <cellStyle name="Date 6" xfId="2728"/>
    <cellStyle name="Date 7" xfId="3548"/>
    <cellStyle name="Date 8" xfId="4304"/>
    <cellStyle name="Date 9" xfId="4464"/>
    <cellStyle name="Encabezado 4 2" xfId="285"/>
    <cellStyle name="Encabezado 4 2 2" xfId="1414"/>
    <cellStyle name="Encabezado 4 2 2 2" xfId="3996"/>
    <cellStyle name="Encabezado 4 2 3" xfId="4305"/>
    <cellStyle name="Encabezado 4 2 4" xfId="4761"/>
    <cellStyle name="Encabezado 4 3" xfId="908"/>
    <cellStyle name="Encabezado 4 3 2" xfId="1415"/>
    <cellStyle name="Encabezado 4 3 2 2" xfId="3997"/>
    <cellStyle name="Encabezado 4 3 3" xfId="4306"/>
    <cellStyle name="Encabezado 4 3 4" xfId="4760"/>
    <cellStyle name="Encabezado 4 4" xfId="909"/>
    <cellStyle name="Encabezado 4 4 2" xfId="1416"/>
    <cellStyle name="Encabezado 4 4 2 2" xfId="3998"/>
    <cellStyle name="Encabezado 4 4 3" xfId="4307"/>
    <cellStyle name="Encabezado 4 4 4" xfId="4463"/>
    <cellStyle name="Encabezado 4 5" xfId="3549"/>
    <cellStyle name="Énfasis1 2" xfId="286"/>
    <cellStyle name="Énfasis1 2 2" xfId="910"/>
    <cellStyle name="Énfasis1 2 2 2" xfId="1418"/>
    <cellStyle name="Énfasis1 2 2 2 2" xfId="3999"/>
    <cellStyle name="Énfasis1 2 3" xfId="4309"/>
    <cellStyle name="Énfasis1 2 4" xfId="4759"/>
    <cellStyle name="Énfasis1 3" xfId="911"/>
    <cellStyle name="Énfasis1 3 2" xfId="1419"/>
    <cellStyle name="Énfasis1 3 2 2" xfId="4000"/>
    <cellStyle name="Énfasis1 3 3" xfId="4310"/>
    <cellStyle name="Énfasis1 3 4" xfId="4758"/>
    <cellStyle name="Énfasis1 4" xfId="912"/>
    <cellStyle name="Énfasis1 4 2" xfId="1420"/>
    <cellStyle name="Énfasis1 4 2 2" xfId="4001"/>
    <cellStyle name="Énfasis1 4 3" xfId="4311"/>
    <cellStyle name="Énfasis1 4 4" xfId="4461"/>
    <cellStyle name="Énfasis1 5" xfId="1417"/>
    <cellStyle name="Énfasis1 5 2" xfId="3550"/>
    <cellStyle name="Énfasis1 6" xfId="4308"/>
    <cellStyle name="Énfasis1 7" xfId="4462"/>
    <cellStyle name="Énfasis2 2" xfId="287"/>
    <cellStyle name="Énfasis2 2 2" xfId="913"/>
    <cellStyle name="Énfasis2 2 2 2" xfId="1422"/>
    <cellStyle name="Énfasis2 2 2 2 2" xfId="4002"/>
    <cellStyle name="Énfasis2 2 3" xfId="4313"/>
    <cellStyle name="Énfasis2 2 4" xfId="4757"/>
    <cellStyle name="Énfasis2 3" xfId="914"/>
    <cellStyle name="Énfasis2 3 2" xfId="1423"/>
    <cellStyle name="Énfasis2 3 2 2" xfId="4003"/>
    <cellStyle name="Énfasis2 3 3" xfId="4314"/>
    <cellStyle name="Énfasis2 3 4" xfId="4756"/>
    <cellStyle name="Énfasis2 4" xfId="915"/>
    <cellStyle name="Énfasis2 4 2" xfId="1424"/>
    <cellStyle name="Énfasis2 4 2 2" xfId="4004"/>
    <cellStyle name="Énfasis2 4 3" xfId="4315"/>
    <cellStyle name="Énfasis2 4 4" xfId="4755"/>
    <cellStyle name="Énfasis2 5" xfId="1421"/>
    <cellStyle name="Énfasis2 5 2" xfId="3551"/>
    <cellStyle name="Énfasis2 6" xfId="4312"/>
    <cellStyle name="Énfasis2 7" xfId="4460"/>
    <cellStyle name="Énfasis3 2" xfId="288"/>
    <cellStyle name="Énfasis3 2 2" xfId="916"/>
    <cellStyle name="Énfasis3 2 2 2" xfId="1426"/>
    <cellStyle name="Énfasis3 2 2 2 2" xfId="4005"/>
    <cellStyle name="Énfasis3 2 3" xfId="4317"/>
    <cellStyle name="Énfasis3 2 4" xfId="4754"/>
    <cellStyle name="Énfasis3 3" xfId="917"/>
    <cellStyle name="Énfasis3 3 2" xfId="1427"/>
    <cellStyle name="Énfasis3 3 2 2" xfId="4006"/>
    <cellStyle name="Énfasis3 3 3" xfId="4318"/>
    <cellStyle name="Énfasis3 3 4" xfId="4457"/>
    <cellStyle name="Énfasis3 4" xfId="918"/>
    <cellStyle name="Énfasis3 4 2" xfId="1428"/>
    <cellStyle name="Énfasis3 4 2 2" xfId="4007"/>
    <cellStyle name="Énfasis3 4 3" xfId="4319"/>
    <cellStyle name="Énfasis3 4 4" xfId="4753"/>
    <cellStyle name="Énfasis3 5" xfId="1425"/>
    <cellStyle name="Énfasis3 5 2" xfId="3552"/>
    <cellStyle name="Énfasis3 6" xfId="4316"/>
    <cellStyle name="Énfasis3 7" xfId="4458"/>
    <cellStyle name="Énfasis4 2" xfId="289"/>
    <cellStyle name="Énfasis4 2 2" xfId="919"/>
    <cellStyle name="Énfasis4 2 2 2" xfId="1430"/>
    <cellStyle name="Énfasis4 2 2 2 2" xfId="4008"/>
    <cellStyle name="Énfasis4 2 3" xfId="4321"/>
    <cellStyle name="Énfasis4 2 4" xfId="4752"/>
    <cellStyle name="Énfasis4 3" xfId="920"/>
    <cellStyle name="Énfasis4 3 2" xfId="1431"/>
    <cellStyle name="Énfasis4 3 2 2" xfId="4009"/>
    <cellStyle name="Énfasis4 3 3" xfId="4322"/>
    <cellStyle name="Énfasis4 3 4" xfId="4455"/>
    <cellStyle name="Énfasis4 4" xfId="921"/>
    <cellStyle name="Énfasis4 4 2" xfId="1432"/>
    <cellStyle name="Énfasis4 4 2 2" xfId="4010"/>
    <cellStyle name="Énfasis4 4 3" xfId="4323"/>
    <cellStyle name="Énfasis4 4 4" xfId="4453"/>
    <cellStyle name="Énfasis4 5" xfId="1429"/>
    <cellStyle name="Énfasis4 5 2" xfId="3553"/>
    <cellStyle name="Énfasis4 6" xfId="4320"/>
    <cellStyle name="Énfasis4 7" xfId="4456"/>
    <cellStyle name="Énfasis5 2" xfId="290"/>
    <cellStyle name="Énfasis5 2 2" xfId="922"/>
    <cellStyle name="Énfasis5 2 2 2" xfId="1434"/>
    <cellStyle name="Énfasis5 2 2 2 2" xfId="4011"/>
    <cellStyle name="Énfasis5 2 3" xfId="4325"/>
    <cellStyle name="Énfasis5 2 4" xfId="4750"/>
    <cellStyle name="Énfasis5 3" xfId="923"/>
    <cellStyle name="Énfasis5 3 2" xfId="1435"/>
    <cellStyle name="Énfasis5 3 2 2" xfId="4012"/>
    <cellStyle name="Énfasis5 3 3" xfId="4326"/>
    <cellStyle name="Énfasis5 3 4" xfId="4452"/>
    <cellStyle name="Énfasis5 4" xfId="924"/>
    <cellStyle name="Énfasis5 4 2" xfId="1436"/>
    <cellStyle name="Énfasis5 4 2 2" xfId="4013"/>
    <cellStyle name="Énfasis5 4 3" xfId="4327"/>
    <cellStyle name="Énfasis5 4 4" xfId="4451"/>
    <cellStyle name="Énfasis5 5" xfId="1433"/>
    <cellStyle name="Énfasis5 5 2" xfId="3554"/>
    <cellStyle name="Énfasis5 6" xfId="4324"/>
    <cellStyle name="Énfasis5 7" xfId="4751"/>
    <cellStyle name="Énfasis6 2" xfId="291"/>
    <cellStyle name="Énfasis6 2 2" xfId="925"/>
    <cellStyle name="Énfasis6 2 2 2" xfId="1438"/>
    <cellStyle name="Énfasis6 2 2 2 2" xfId="4014"/>
    <cellStyle name="Énfasis6 2 3" xfId="4329"/>
    <cellStyle name="Énfasis6 2 4" xfId="4748"/>
    <cellStyle name="Énfasis6 3" xfId="926"/>
    <cellStyle name="Énfasis6 3 2" xfId="1439"/>
    <cellStyle name="Énfasis6 3 2 2" xfId="4015"/>
    <cellStyle name="Énfasis6 3 3" xfId="4330"/>
    <cellStyle name="Énfasis6 3 4" xfId="4450"/>
    <cellStyle name="Énfasis6 4" xfId="927"/>
    <cellStyle name="Énfasis6 4 2" xfId="1440"/>
    <cellStyle name="Énfasis6 4 2 2" xfId="4016"/>
    <cellStyle name="Énfasis6 4 3" xfId="4331"/>
    <cellStyle name="Énfasis6 4 4" xfId="4449"/>
    <cellStyle name="Énfasis6 5" xfId="1437"/>
    <cellStyle name="Énfasis6 5 2" xfId="3555"/>
    <cellStyle name="Énfasis6 6" xfId="4328"/>
    <cellStyle name="Énfasis6 7" xfId="4749"/>
    <cellStyle name="Entrada 2" xfId="292"/>
    <cellStyle name="Entrada 2 2" xfId="928"/>
    <cellStyle name="Entrada 2 2 2" xfId="1441"/>
    <cellStyle name="Entrada 2 2 2 2" xfId="4017"/>
    <cellStyle name="Entrada 2 3" xfId="4332"/>
    <cellStyle name="Entrada 2 4" xfId="4747"/>
    <cellStyle name="Entrada 3" xfId="929"/>
    <cellStyle name="Entrada 3 2" xfId="1442"/>
    <cellStyle name="Entrada 3 2 2" xfId="4018"/>
    <cellStyle name="Entrada 3 3" xfId="4333"/>
    <cellStyle name="Entrada 3 4" xfId="4746"/>
    <cellStyle name="Entrada 4" xfId="930"/>
    <cellStyle name="Entrada 4 2" xfId="1443"/>
    <cellStyle name="Entrada 4 2 2" xfId="4019"/>
    <cellStyle name="Entrada 4 3" xfId="4334"/>
    <cellStyle name="Entrada 4 4" xfId="4448"/>
    <cellStyle name="Entrada 5" xfId="3556"/>
    <cellStyle name="Estilo 1" xfId="293"/>
    <cellStyle name="Estilo 1 10" xfId="1445"/>
    <cellStyle name="Estilo 1 10 2" xfId="2173"/>
    <cellStyle name="Estilo 1 11" xfId="1446"/>
    <cellStyle name="Estilo 1 11 2" xfId="2174"/>
    <cellStyle name="Estilo 1 12" xfId="1447"/>
    <cellStyle name="Estilo 1 12 2" xfId="2175"/>
    <cellStyle name="Estilo 1 13" xfId="2176"/>
    <cellStyle name="Estilo 1 14" xfId="3557"/>
    <cellStyle name="Estilo 1 15" xfId="4335"/>
    <cellStyle name="Estilo 1 16" xfId="4447"/>
    <cellStyle name="Estilo 1 2" xfId="1444"/>
    <cellStyle name="Estilo 1 2 2" xfId="1448"/>
    <cellStyle name="Estilo 1 2 2 2" xfId="2177"/>
    <cellStyle name="Estilo 1 2 3" xfId="2178"/>
    <cellStyle name="Estilo 1 3" xfId="1449"/>
    <cellStyle name="Estilo 1 3 2" xfId="1450"/>
    <cellStyle name="Estilo 1 3 2 2" xfId="2179"/>
    <cellStyle name="Estilo 1 3 3" xfId="2180"/>
    <cellStyle name="Estilo 1 4" xfId="1451"/>
    <cellStyle name="Estilo 1 4 2" xfId="1452"/>
    <cellStyle name="Estilo 1 4 2 2" xfId="2181"/>
    <cellStyle name="Estilo 1 4 3" xfId="2182"/>
    <cellStyle name="Estilo 1 5" xfId="1453"/>
    <cellStyle name="Estilo 1 5 2" xfId="1454"/>
    <cellStyle name="Estilo 1 5 2 2" xfId="2183"/>
    <cellStyle name="Estilo 1 5 3" xfId="2184"/>
    <cellStyle name="Estilo 1 6" xfId="1455"/>
    <cellStyle name="Estilo 1 6 2" xfId="1456"/>
    <cellStyle name="Estilo 1 6 2 2" xfId="2185"/>
    <cellStyle name="Estilo 1 6 3" xfId="2186"/>
    <cellStyle name="Estilo 1 7" xfId="1457"/>
    <cellStyle name="Estilo 1 7 2" xfId="1458"/>
    <cellStyle name="Estilo 1 7 2 2" xfId="2187"/>
    <cellStyle name="Estilo 1 7 3" xfId="2188"/>
    <cellStyle name="Estilo 1 8" xfId="1459"/>
    <cellStyle name="Estilo 1 8 2" xfId="1460"/>
    <cellStyle name="Estilo 1 8 2 2" xfId="2189"/>
    <cellStyle name="Estilo 1 8 3" xfId="2190"/>
    <cellStyle name="Estilo 1 9" xfId="1461"/>
    <cellStyle name="Estilo 1 9 2" xfId="2191"/>
    <cellStyle name="Euro" xfId="294"/>
    <cellStyle name="Euro 10" xfId="3558"/>
    <cellStyle name="Euro 11" xfId="4338"/>
    <cellStyle name="Euro 12" xfId="4745"/>
    <cellStyle name="Euro 13" xfId="6954"/>
    <cellStyle name="Euro 14" xfId="6955"/>
    <cellStyle name="Euro 15" xfId="6956"/>
    <cellStyle name="Euro 16" xfId="6957"/>
    <cellStyle name="Euro 17" xfId="6958"/>
    <cellStyle name="Euro 18" xfId="6959"/>
    <cellStyle name="Euro 19" xfId="6960"/>
    <cellStyle name="Euro 2" xfId="931"/>
    <cellStyle name="Euro 2 2" xfId="2192"/>
    <cellStyle name="Euro 2 2 2" xfId="2612"/>
    <cellStyle name="Euro 2 2 3" xfId="4898"/>
    <cellStyle name="Euro 2 2 4" xfId="5556"/>
    <cellStyle name="Euro 2 3" xfId="2749"/>
    <cellStyle name="Euro 2 4" xfId="2729"/>
    <cellStyle name="Euro 2 5" xfId="2752"/>
    <cellStyle name="Euro 2 6" xfId="2727"/>
    <cellStyle name="Euro 2 7" xfId="4020"/>
    <cellStyle name="Euro 2 8" xfId="4688"/>
    <cellStyle name="Euro 2 9" xfId="4668"/>
    <cellStyle name="Euro 20" xfId="6961"/>
    <cellStyle name="Euro 21" xfId="6962"/>
    <cellStyle name="Euro 22" xfId="6963"/>
    <cellStyle name="Euro 23" xfId="6964"/>
    <cellStyle name="Euro 24" xfId="6965"/>
    <cellStyle name="Euro 25" xfId="6966"/>
    <cellStyle name="Euro 26" xfId="6967"/>
    <cellStyle name="Euro 27" xfId="6968"/>
    <cellStyle name="Euro 28" xfId="6969"/>
    <cellStyle name="Euro 29" xfId="6970"/>
    <cellStyle name="Euro 3" xfId="1462"/>
    <cellStyle name="Euro 3 2" xfId="2193"/>
    <cellStyle name="Euro 3 3" xfId="4689"/>
    <cellStyle name="Euro 3 4" xfId="4667"/>
    <cellStyle name="Euro 30" xfId="6971"/>
    <cellStyle name="Euro 31" xfId="6972"/>
    <cellStyle name="Euro 32" xfId="6973"/>
    <cellStyle name="Euro 33" xfId="6974"/>
    <cellStyle name="Euro 34" xfId="6975"/>
    <cellStyle name="Euro 35" xfId="6976"/>
    <cellStyle name="Euro 36" xfId="6977"/>
    <cellStyle name="Euro 37" xfId="6978"/>
    <cellStyle name="Euro 38" xfId="6979"/>
    <cellStyle name="Euro 39" xfId="6980"/>
    <cellStyle name="Euro 4" xfId="2194"/>
    <cellStyle name="Euro 40" xfId="6981"/>
    <cellStyle name="Euro 41" xfId="6982"/>
    <cellStyle name="Euro 42" xfId="6983"/>
    <cellStyle name="Euro 43" xfId="6984"/>
    <cellStyle name="Euro 44" xfId="6985"/>
    <cellStyle name="Euro 45" xfId="6986"/>
    <cellStyle name="Euro 46" xfId="6987"/>
    <cellStyle name="Euro 47" xfId="6988"/>
    <cellStyle name="Euro 48" xfId="6989"/>
    <cellStyle name="Euro 49" xfId="6990"/>
    <cellStyle name="Euro 5" xfId="2508"/>
    <cellStyle name="Euro 50" xfId="6991"/>
    <cellStyle name="Euro 51" xfId="6992"/>
    <cellStyle name="Euro 52" xfId="6993"/>
    <cellStyle name="Euro 53" xfId="6994"/>
    <cellStyle name="Euro 54" xfId="6995"/>
    <cellStyle name="Euro 55" xfId="6996"/>
    <cellStyle name="Euro 56" xfId="6997"/>
    <cellStyle name="Euro 57" xfId="6998"/>
    <cellStyle name="Euro 58" xfId="6999"/>
    <cellStyle name="Euro 59" xfId="7000"/>
    <cellStyle name="Euro 6" xfId="2676"/>
    <cellStyle name="Euro 60" xfId="7001"/>
    <cellStyle name="Euro 61" xfId="7002"/>
    <cellStyle name="Euro 62" xfId="7003"/>
    <cellStyle name="Euro 63" xfId="7004"/>
    <cellStyle name="Euro 64" xfId="7005"/>
    <cellStyle name="Euro 65" xfId="7006"/>
    <cellStyle name="Euro 66" xfId="7007"/>
    <cellStyle name="Euro 67" xfId="7008"/>
    <cellStyle name="Euro 68" xfId="7009"/>
    <cellStyle name="Euro 69" xfId="7010"/>
    <cellStyle name="Euro 7" xfId="2822"/>
    <cellStyle name="Euro 70" xfId="7011"/>
    <cellStyle name="Euro 71" xfId="7012"/>
    <cellStyle name="Euro 72" xfId="7013"/>
    <cellStyle name="Euro 73" xfId="7014"/>
    <cellStyle name="Euro 74" xfId="7015"/>
    <cellStyle name="Euro 75" xfId="7016"/>
    <cellStyle name="Euro 76" xfId="7017"/>
    <cellStyle name="Euro 77" xfId="7018"/>
    <cellStyle name="Euro 8" xfId="2858"/>
    <cellStyle name="Euro 9" xfId="2875"/>
    <cellStyle name="Excel.Chart" xfId="2613"/>
    <cellStyle name="Explanatory Text" xfId="295"/>
    <cellStyle name="F2" xfId="2614"/>
    <cellStyle name="F3" xfId="2615"/>
    <cellStyle name="F4" xfId="2616"/>
    <cellStyle name="F5" xfId="2617"/>
    <cellStyle name="F6" xfId="2618"/>
    <cellStyle name="F7" xfId="2619"/>
    <cellStyle name="F8" xfId="2620"/>
    <cellStyle name="Fecha" xfId="2621"/>
    <cellStyle name="Fijo" xfId="2622"/>
    <cellStyle name="Fixed" xfId="296"/>
    <cellStyle name="Fixed 10" xfId="4744"/>
    <cellStyle name="Fixed 2" xfId="1463"/>
    <cellStyle name="Fixed 3" xfId="2623"/>
    <cellStyle name="Fixed 4" xfId="2753"/>
    <cellStyle name="Fixed 5" xfId="2726"/>
    <cellStyle name="Fixed 6" xfId="2756"/>
    <cellStyle name="Fixed 7" xfId="2515"/>
    <cellStyle name="Fixed 8" xfId="3559"/>
    <cellStyle name="Fixed 9" xfId="4340"/>
    <cellStyle name="Fixo" xfId="2624"/>
    <cellStyle name="Good" xfId="297"/>
    <cellStyle name="Good 2" xfId="1936"/>
    <cellStyle name="Good 2 2" xfId="3560"/>
    <cellStyle name="Good 3" xfId="4658"/>
    <cellStyle name="Good 4" xfId="4674"/>
    <cellStyle name="Grey" xfId="298"/>
    <cellStyle name="Grey 2" xfId="1464"/>
    <cellStyle name="Grey 2 2" xfId="3561"/>
    <cellStyle name="Grey 3" xfId="4341"/>
    <cellStyle name="Grey 4" xfId="4445"/>
    <cellStyle name="HEADER" xfId="299"/>
    <cellStyle name="HEADER 2" xfId="1465"/>
    <cellStyle name="HEADER 2 2" xfId="3562"/>
    <cellStyle name="HEADER 3" xfId="4342"/>
    <cellStyle name="HEADER 4" xfId="4743"/>
    <cellStyle name="Heading 1" xfId="300"/>
    <cellStyle name="Heading 2" xfId="301"/>
    <cellStyle name="Heading 3" xfId="302"/>
    <cellStyle name="Heading 4" xfId="303"/>
    <cellStyle name="Heading1" xfId="304"/>
    <cellStyle name="Heading1 10" xfId="4443"/>
    <cellStyle name="Heading1 2" xfId="1466"/>
    <cellStyle name="Heading1 3" xfId="2625"/>
    <cellStyle name="Heading1 4" xfId="2754"/>
    <cellStyle name="Heading1 5" xfId="2724"/>
    <cellStyle name="Heading1 6" xfId="2757"/>
    <cellStyle name="Heading1 7" xfId="2517"/>
    <cellStyle name="Heading1 8" xfId="3563"/>
    <cellStyle name="Heading1 9" xfId="4344"/>
    <cellStyle name="Heading2" xfId="305"/>
    <cellStyle name="Heading2 10" xfId="4742"/>
    <cellStyle name="Heading2 2" xfId="1467"/>
    <cellStyle name="Heading2 3" xfId="2626"/>
    <cellStyle name="Heading2 4" xfId="2755"/>
    <cellStyle name="Heading2 5" xfId="2719"/>
    <cellStyle name="Heading2 6" xfId="2762"/>
    <cellStyle name="Heading2 7" xfId="2535"/>
    <cellStyle name="Heading2 8" xfId="3564"/>
    <cellStyle name="Heading2 9" xfId="4345"/>
    <cellStyle name="HIGHLIGHT" xfId="306"/>
    <cellStyle name="HIGHLIGHT 2" xfId="1468"/>
    <cellStyle name="HIGHLIGHT 2 2" xfId="3565"/>
    <cellStyle name="HIGHLIGHT 3" xfId="4346"/>
    <cellStyle name="HIGHLIGHT 4" xfId="4741"/>
    <cellStyle name="Hipervínculo" xfId="2705"/>
    <cellStyle name="Hipervínculo 2" xfId="7019"/>
    <cellStyle name="Hipervínculo 2 10" xfId="7020"/>
    <cellStyle name="Hipervínculo 2 11" xfId="7021"/>
    <cellStyle name="Hipervínculo 2 12" xfId="7022"/>
    <cellStyle name="Hipervínculo 2 13" xfId="7023"/>
    <cellStyle name="Hipervínculo 2 14" xfId="7024"/>
    <cellStyle name="Hipervínculo 2 15" xfId="7025"/>
    <cellStyle name="Hipervínculo 2 16" xfId="7026"/>
    <cellStyle name="Hipervínculo 2 17" xfId="7027"/>
    <cellStyle name="Hipervínculo 2 18" xfId="7028"/>
    <cellStyle name="Hipervínculo 2 19" xfId="7029"/>
    <cellStyle name="Hipervínculo 2 2" xfId="7030"/>
    <cellStyle name="Hipervínculo 2 20" xfId="7031"/>
    <cellStyle name="Hipervínculo 2 21" xfId="7032"/>
    <cellStyle name="Hipervínculo 2 22" xfId="7033"/>
    <cellStyle name="Hipervínculo 2 23" xfId="7034"/>
    <cellStyle name="Hipervínculo 2 24" xfId="7035"/>
    <cellStyle name="Hipervínculo 2 25" xfId="7036"/>
    <cellStyle name="Hipervínculo 2 26" xfId="7037"/>
    <cellStyle name="Hipervínculo 2 27" xfId="7038"/>
    <cellStyle name="Hipervínculo 2 28" xfId="7039"/>
    <cellStyle name="Hipervínculo 2 29" xfId="7040"/>
    <cellStyle name="Hipervínculo 2 3" xfId="7041"/>
    <cellStyle name="Hipervínculo 2 30" xfId="7042"/>
    <cellStyle name="Hipervínculo 2 31" xfId="7043"/>
    <cellStyle name="Hipervínculo 2 32" xfId="7044"/>
    <cellStyle name="Hipervínculo 2 33" xfId="7045"/>
    <cellStyle name="Hipervínculo 2 34" xfId="7046"/>
    <cellStyle name="Hipervínculo 2 35" xfId="7047"/>
    <cellStyle name="Hipervínculo 2 36" xfId="7048"/>
    <cellStyle name="Hipervínculo 2 37" xfId="7049"/>
    <cellStyle name="Hipervínculo 2 38" xfId="7050"/>
    <cellStyle name="Hipervínculo 2 39" xfId="7051"/>
    <cellStyle name="Hipervínculo 2 4" xfId="7052"/>
    <cellStyle name="Hipervínculo 2 40" xfId="7053"/>
    <cellStyle name="Hipervínculo 2 41" xfId="7054"/>
    <cellStyle name="Hipervínculo 2 42" xfId="7055"/>
    <cellStyle name="Hipervínculo 2 43" xfId="7056"/>
    <cellStyle name="Hipervínculo 2 44" xfId="7057"/>
    <cellStyle name="Hipervínculo 2 45" xfId="7058"/>
    <cellStyle name="Hipervínculo 2 46" xfId="7059"/>
    <cellStyle name="Hipervínculo 2 47" xfId="7060"/>
    <cellStyle name="Hipervínculo 2 48" xfId="7061"/>
    <cellStyle name="Hipervínculo 2 49" xfId="7062"/>
    <cellStyle name="Hipervínculo 2 5" xfId="7063"/>
    <cellStyle name="Hipervínculo 2 50" xfId="7064"/>
    <cellStyle name="Hipervínculo 2 51" xfId="7065"/>
    <cellStyle name="Hipervínculo 2 52" xfId="7066"/>
    <cellStyle name="Hipervínculo 2 53" xfId="7067"/>
    <cellStyle name="Hipervínculo 2 54" xfId="7068"/>
    <cellStyle name="Hipervínculo 2 55" xfId="7069"/>
    <cellStyle name="Hipervínculo 2 56" xfId="7070"/>
    <cellStyle name="Hipervínculo 2 57" xfId="7071"/>
    <cellStyle name="Hipervínculo 2 58" xfId="7072"/>
    <cellStyle name="Hipervínculo 2 59" xfId="7073"/>
    <cellStyle name="Hipervínculo 2 6" xfId="7074"/>
    <cellStyle name="Hipervínculo 2 60" xfId="7075"/>
    <cellStyle name="Hipervínculo 2 61" xfId="7076"/>
    <cellStyle name="Hipervínculo 2 62" xfId="7077"/>
    <cellStyle name="Hipervínculo 2 7" xfId="7078"/>
    <cellStyle name="Hipervínculo 2 8" xfId="7079"/>
    <cellStyle name="Hipervínculo 2 9" xfId="7080"/>
    <cellStyle name="Hipervínculo visitado" xfId="2627"/>
    <cellStyle name="Hipervínculo_10-01-03 2003 2003 NUEVOS RON -NUEVOS INTERESES" xfId="2628"/>
    <cellStyle name="Hyperlink 2" xfId="2629"/>
    <cellStyle name="Hyperlink seguido_NFGC_SPE_1995_2003" xfId="2630"/>
    <cellStyle name="Hyperlink_Emisiones de bonos 2006-2007 rev (Agosto-07)" xfId="1469"/>
    <cellStyle name="imf-one decimal" xfId="307"/>
    <cellStyle name="imf-one decimal 2" xfId="1470"/>
    <cellStyle name="imf-one decimal 2 2" xfId="3566"/>
    <cellStyle name="imf-one decimal 3" xfId="4347"/>
    <cellStyle name="imf-one decimal 4" xfId="4442"/>
    <cellStyle name="imf-zero decimal" xfId="308"/>
    <cellStyle name="imf-zero decimal 2" xfId="1471"/>
    <cellStyle name="imf-zero decimal 2 2" xfId="3567"/>
    <cellStyle name="imf-zero decimal 3" xfId="4348"/>
    <cellStyle name="imf-zero decimal 4" xfId="4740"/>
    <cellStyle name="Incorrecto 2" xfId="309"/>
    <cellStyle name="Incorrecto 2 2" xfId="932"/>
    <cellStyle name="Incorrecto 2 2 2" xfId="1473"/>
    <cellStyle name="Incorrecto 2 2 2 2" xfId="4021"/>
    <cellStyle name="Incorrecto 2 3" xfId="4350"/>
    <cellStyle name="Incorrecto 2 4" xfId="4441"/>
    <cellStyle name="Incorrecto 3" xfId="933"/>
    <cellStyle name="Incorrecto 3 2" xfId="1474"/>
    <cellStyle name="Incorrecto 3 2 2" xfId="4022"/>
    <cellStyle name="Incorrecto 3 3" xfId="4351"/>
    <cellStyle name="Incorrecto 3 4" xfId="4440"/>
    <cellStyle name="Incorrecto 4" xfId="934"/>
    <cellStyle name="Incorrecto 4 2" xfId="1475"/>
    <cellStyle name="Incorrecto 4 2 2" xfId="4023"/>
    <cellStyle name="Incorrecto 4 3" xfId="4352"/>
    <cellStyle name="Incorrecto 4 4" xfId="4738"/>
    <cellStyle name="Incorrecto 5" xfId="1472"/>
    <cellStyle name="Incorrecto 5 2" xfId="3568"/>
    <cellStyle name="Incorrecto 6" xfId="4349"/>
    <cellStyle name="Incorrecto 7" xfId="4739"/>
    <cellStyle name="Input" xfId="310"/>
    <cellStyle name="Input [yellow]" xfId="311"/>
    <cellStyle name="Input [yellow] 2" xfId="1476"/>
    <cellStyle name="Input [yellow] 2 2" xfId="3570"/>
    <cellStyle name="Input [yellow] 3" xfId="4353"/>
    <cellStyle name="Input [yellow] 4" xfId="4737"/>
    <cellStyle name="Input 2" xfId="1937"/>
    <cellStyle name="Input 2 2" xfId="3569"/>
    <cellStyle name="Input 3" xfId="4660"/>
    <cellStyle name="Input 4" xfId="5033"/>
    <cellStyle name="Input_Sheet5" xfId="1477"/>
    <cellStyle name="Linked Cell" xfId="312"/>
    <cellStyle name="MacroCode" xfId="313"/>
    <cellStyle name="MacroCode 10" xfId="7081"/>
    <cellStyle name="MacroCode 11" xfId="7082"/>
    <cellStyle name="MacroCode 12" xfId="7083"/>
    <cellStyle name="MacroCode 13" xfId="7084"/>
    <cellStyle name="MacroCode 14" xfId="7085"/>
    <cellStyle name="MacroCode 15" xfId="7086"/>
    <cellStyle name="MacroCode 16" xfId="7087"/>
    <cellStyle name="MacroCode 17" xfId="7088"/>
    <cellStyle name="MacroCode 18" xfId="7089"/>
    <cellStyle name="MacroCode 19" xfId="7090"/>
    <cellStyle name="MacroCode 2" xfId="1478"/>
    <cellStyle name="MacroCode 2 2" xfId="3571"/>
    <cellStyle name="MacroCode 20" xfId="7091"/>
    <cellStyle name="MacroCode 21" xfId="7092"/>
    <cellStyle name="MacroCode 22" xfId="7093"/>
    <cellStyle name="MacroCode 23" xfId="7094"/>
    <cellStyle name="MacroCode 24" xfId="7095"/>
    <cellStyle name="MacroCode 25" xfId="7096"/>
    <cellStyle name="MacroCode 26" xfId="7097"/>
    <cellStyle name="MacroCode 27" xfId="7098"/>
    <cellStyle name="MacroCode 28" xfId="7099"/>
    <cellStyle name="MacroCode 29" xfId="7100"/>
    <cellStyle name="MacroCode 3" xfId="4354"/>
    <cellStyle name="MacroCode 30" xfId="7101"/>
    <cellStyle name="MacroCode 31" xfId="7102"/>
    <cellStyle name="MacroCode 32" xfId="7103"/>
    <cellStyle name="MacroCode 33" xfId="7104"/>
    <cellStyle name="MacroCode 34" xfId="7105"/>
    <cellStyle name="MacroCode 35" xfId="7106"/>
    <cellStyle name="MacroCode 36" xfId="7107"/>
    <cellStyle name="MacroCode 37" xfId="7108"/>
    <cellStyle name="MacroCode 38" xfId="7109"/>
    <cellStyle name="MacroCode 39" xfId="7110"/>
    <cellStyle name="MacroCode 4" xfId="4439"/>
    <cellStyle name="MacroCode 40" xfId="7111"/>
    <cellStyle name="MacroCode 41" xfId="7112"/>
    <cellStyle name="MacroCode 42" xfId="7113"/>
    <cellStyle name="MacroCode 43" xfId="7114"/>
    <cellStyle name="MacroCode 44" xfId="7115"/>
    <cellStyle name="MacroCode 45" xfId="7116"/>
    <cellStyle name="MacroCode 46" xfId="7117"/>
    <cellStyle name="MacroCode 47" xfId="7118"/>
    <cellStyle name="MacroCode 48" xfId="7119"/>
    <cellStyle name="MacroCode 49" xfId="7120"/>
    <cellStyle name="MacroCode 5" xfId="7121"/>
    <cellStyle name="MacroCode 50" xfId="7122"/>
    <cellStyle name="MacroCode 51" xfId="7123"/>
    <cellStyle name="MacroCode 52" xfId="7124"/>
    <cellStyle name="MacroCode 53" xfId="7125"/>
    <cellStyle name="MacroCode 54" xfId="7126"/>
    <cellStyle name="MacroCode 55" xfId="7127"/>
    <cellStyle name="MacroCode 56" xfId="7128"/>
    <cellStyle name="MacroCode 57" xfId="7129"/>
    <cellStyle name="MacroCode 58" xfId="7130"/>
    <cellStyle name="MacroCode 59" xfId="7131"/>
    <cellStyle name="MacroCode 6" xfId="7132"/>
    <cellStyle name="MacroCode 60" xfId="7133"/>
    <cellStyle name="MacroCode 61" xfId="7134"/>
    <cellStyle name="MacroCode 62" xfId="7135"/>
    <cellStyle name="MacroCode 63" xfId="7136"/>
    <cellStyle name="MacroCode 64" xfId="7137"/>
    <cellStyle name="MacroCode 65" xfId="7138"/>
    <cellStyle name="MacroCode 66" xfId="7139"/>
    <cellStyle name="MacroCode 7" xfId="7140"/>
    <cellStyle name="MacroCode 8" xfId="7141"/>
    <cellStyle name="MacroCode 9" xfId="7142"/>
    <cellStyle name="Millareɳ_INFORME.xls Gráfico 20" xfId="2632"/>
    <cellStyle name="Millares" xfId="12520" builtinId="3"/>
    <cellStyle name="Millares [0] 2" xfId="314"/>
    <cellStyle name="Millares [0] 2 2" xfId="1479"/>
    <cellStyle name="Millares [0] 2 3" xfId="4356"/>
    <cellStyle name="Millares [0] 2 4" xfId="4736"/>
    <cellStyle name="Millares 10" xfId="315"/>
    <cellStyle name="Millares 10 10" xfId="316"/>
    <cellStyle name="Millares 10 10 2" xfId="3573"/>
    <cellStyle name="Millares 10 11" xfId="317"/>
    <cellStyle name="Millares 10 11 2" xfId="3574"/>
    <cellStyle name="Millares 10 12" xfId="318"/>
    <cellStyle name="Millares 10 12 2" xfId="3575"/>
    <cellStyle name="Millares 10 13" xfId="319"/>
    <cellStyle name="Millares 10 13 2" xfId="3576"/>
    <cellStyle name="Millares 10 14" xfId="320"/>
    <cellStyle name="Millares 10 14 2" xfId="3577"/>
    <cellStyle name="Millares 10 15" xfId="321"/>
    <cellStyle name="Millares 10 15 2" xfId="3578"/>
    <cellStyle name="Millares 10 16" xfId="322"/>
    <cellStyle name="Millares 10 16 2" xfId="3579"/>
    <cellStyle name="Millares 10 17" xfId="323"/>
    <cellStyle name="Millares 10 17 2" xfId="3580"/>
    <cellStyle name="Millares 10 18" xfId="324"/>
    <cellStyle name="Millares 10 18 2" xfId="3581"/>
    <cellStyle name="Millares 10 19" xfId="325"/>
    <cellStyle name="Millares 10 19 2" xfId="3582"/>
    <cellStyle name="Millares 10 2" xfId="326"/>
    <cellStyle name="Millares 10 2 10" xfId="7143"/>
    <cellStyle name="Millares 10 2 11" xfId="7144"/>
    <cellStyle name="Millares 10 2 12" xfId="7145"/>
    <cellStyle name="Millares 10 2 13" xfId="7146"/>
    <cellStyle name="Millares 10 2 14" xfId="7147"/>
    <cellStyle name="Millares 10 2 15" xfId="7148"/>
    <cellStyle name="Millares 10 2 16" xfId="7149"/>
    <cellStyle name="Millares 10 2 17" xfId="7150"/>
    <cellStyle name="Millares 10 2 18" xfId="7151"/>
    <cellStyle name="Millares 10 2 19" xfId="7152"/>
    <cellStyle name="Millares 10 2 2" xfId="3583"/>
    <cellStyle name="Millares 10 2 2 10" xfId="7153"/>
    <cellStyle name="Millares 10 2 2 11" xfId="7154"/>
    <cellStyle name="Millares 10 2 2 12" xfId="7155"/>
    <cellStyle name="Millares 10 2 2 13" xfId="7156"/>
    <cellStyle name="Millares 10 2 2 14" xfId="7157"/>
    <cellStyle name="Millares 10 2 2 15" xfId="7158"/>
    <cellStyle name="Millares 10 2 2 16" xfId="7159"/>
    <cellStyle name="Millares 10 2 2 17" xfId="7160"/>
    <cellStyle name="Millares 10 2 2 18" xfId="7161"/>
    <cellStyle name="Millares 10 2 2 19" xfId="7162"/>
    <cellStyle name="Millares 10 2 2 2" xfId="7163"/>
    <cellStyle name="Millares 10 2 2 20" xfId="7164"/>
    <cellStyle name="Millares 10 2 2 21" xfId="7165"/>
    <cellStyle name="Millares 10 2 2 22" xfId="7166"/>
    <cellStyle name="Millares 10 2 2 23" xfId="7167"/>
    <cellStyle name="Millares 10 2 2 24" xfId="7168"/>
    <cellStyle name="Millares 10 2 2 25" xfId="7169"/>
    <cellStyle name="Millares 10 2 2 26" xfId="7170"/>
    <cellStyle name="Millares 10 2 2 27" xfId="7171"/>
    <cellStyle name="Millares 10 2 2 28" xfId="7172"/>
    <cellStyle name="Millares 10 2 2 29" xfId="7173"/>
    <cellStyle name="Millares 10 2 2 3" xfId="7174"/>
    <cellStyle name="Millares 10 2 2 30" xfId="7175"/>
    <cellStyle name="Millares 10 2 2 31" xfId="7176"/>
    <cellStyle name="Millares 10 2 2 32" xfId="7177"/>
    <cellStyle name="Millares 10 2 2 33" xfId="7178"/>
    <cellStyle name="Millares 10 2 2 34" xfId="7179"/>
    <cellStyle name="Millares 10 2 2 35" xfId="7180"/>
    <cellStyle name="Millares 10 2 2 36" xfId="7181"/>
    <cellStyle name="Millares 10 2 2 37" xfId="7182"/>
    <cellStyle name="Millares 10 2 2 38" xfId="7183"/>
    <cellStyle name="Millares 10 2 2 39" xfId="7184"/>
    <cellStyle name="Millares 10 2 2 4" xfId="7185"/>
    <cellStyle name="Millares 10 2 2 40" xfId="7186"/>
    <cellStyle name="Millares 10 2 2 41" xfId="7187"/>
    <cellStyle name="Millares 10 2 2 42" xfId="7188"/>
    <cellStyle name="Millares 10 2 2 43" xfId="7189"/>
    <cellStyle name="Millares 10 2 2 44" xfId="7190"/>
    <cellStyle name="Millares 10 2 2 45" xfId="7191"/>
    <cellStyle name="Millares 10 2 2 46" xfId="7192"/>
    <cellStyle name="Millares 10 2 2 47" xfId="7193"/>
    <cellStyle name="Millares 10 2 2 48" xfId="7194"/>
    <cellStyle name="Millares 10 2 2 49" xfId="7195"/>
    <cellStyle name="Millares 10 2 2 5" xfId="7196"/>
    <cellStyle name="Millares 10 2 2 50" xfId="7197"/>
    <cellStyle name="Millares 10 2 2 51" xfId="7198"/>
    <cellStyle name="Millares 10 2 2 52" xfId="7199"/>
    <cellStyle name="Millares 10 2 2 53" xfId="7200"/>
    <cellStyle name="Millares 10 2 2 54" xfId="7201"/>
    <cellStyle name="Millares 10 2 2 55" xfId="7202"/>
    <cellStyle name="Millares 10 2 2 56" xfId="7203"/>
    <cellStyle name="Millares 10 2 2 57" xfId="7204"/>
    <cellStyle name="Millares 10 2 2 58" xfId="7205"/>
    <cellStyle name="Millares 10 2 2 59" xfId="7206"/>
    <cellStyle name="Millares 10 2 2 6" xfId="7207"/>
    <cellStyle name="Millares 10 2 2 60" xfId="7208"/>
    <cellStyle name="Millares 10 2 2 61" xfId="7209"/>
    <cellStyle name="Millares 10 2 2 62" xfId="7210"/>
    <cellStyle name="Millares 10 2 2 63" xfId="7211"/>
    <cellStyle name="Millares 10 2 2 7" xfId="7212"/>
    <cellStyle name="Millares 10 2 2 8" xfId="7213"/>
    <cellStyle name="Millares 10 2 2 9" xfId="7214"/>
    <cellStyle name="Millares 10 2 20" xfId="7215"/>
    <cellStyle name="Millares 10 2 21" xfId="7216"/>
    <cellStyle name="Millares 10 2 22" xfId="7217"/>
    <cellStyle name="Millares 10 2 23" xfId="7218"/>
    <cellStyle name="Millares 10 2 24" xfId="7219"/>
    <cellStyle name="Millares 10 2 25" xfId="7220"/>
    <cellStyle name="Millares 10 2 26" xfId="7221"/>
    <cellStyle name="Millares 10 2 27" xfId="7222"/>
    <cellStyle name="Millares 10 2 28" xfId="7223"/>
    <cellStyle name="Millares 10 2 29" xfId="7224"/>
    <cellStyle name="Millares 10 2 3" xfId="7225"/>
    <cellStyle name="Millares 10 2 30" xfId="7226"/>
    <cellStyle name="Millares 10 2 31" xfId="7227"/>
    <cellStyle name="Millares 10 2 32" xfId="7228"/>
    <cellStyle name="Millares 10 2 33" xfId="7229"/>
    <cellStyle name="Millares 10 2 34" xfId="7230"/>
    <cellStyle name="Millares 10 2 35" xfId="7231"/>
    <cellStyle name="Millares 10 2 36" xfId="7232"/>
    <cellStyle name="Millares 10 2 37" xfId="7233"/>
    <cellStyle name="Millares 10 2 38" xfId="7234"/>
    <cellStyle name="Millares 10 2 39" xfId="7235"/>
    <cellStyle name="Millares 10 2 4" xfId="7236"/>
    <cellStyle name="Millares 10 2 40" xfId="7237"/>
    <cellStyle name="Millares 10 2 41" xfId="7238"/>
    <cellStyle name="Millares 10 2 42" xfId="7239"/>
    <cellStyle name="Millares 10 2 43" xfId="7240"/>
    <cellStyle name="Millares 10 2 44" xfId="7241"/>
    <cellStyle name="Millares 10 2 45" xfId="7242"/>
    <cellStyle name="Millares 10 2 46" xfId="7243"/>
    <cellStyle name="Millares 10 2 47" xfId="7244"/>
    <cellStyle name="Millares 10 2 48" xfId="7245"/>
    <cellStyle name="Millares 10 2 49" xfId="7246"/>
    <cellStyle name="Millares 10 2 5" xfId="7247"/>
    <cellStyle name="Millares 10 2 50" xfId="7248"/>
    <cellStyle name="Millares 10 2 51" xfId="7249"/>
    <cellStyle name="Millares 10 2 52" xfId="7250"/>
    <cellStyle name="Millares 10 2 53" xfId="7251"/>
    <cellStyle name="Millares 10 2 54" xfId="7252"/>
    <cellStyle name="Millares 10 2 55" xfId="7253"/>
    <cellStyle name="Millares 10 2 56" xfId="7254"/>
    <cellStyle name="Millares 10 2 57" xfId="7255"/>
    <cellStyle name="Millares 10 2 58" xfId="7256"/>
    <cellStyle name="Millares 10 2 59" xfId="7257"/>
    <cellStyle name="Millares 10 2 6" xfId="7258"/>
    <cellStyle name="Millares 10 2 60" xfId="7259"/>
    <cellStyle name="Millares 10 2 61" xfId="7260"/>
    <cellStyle name="Millares 10 2 62" xfId="7261"/>
    <cellStyle name="Millares 10 2 63" xfId="7262"/>
    <cellStyle name="Millares 10 2 64" xfId="7263"/>
    <cellStyle name="Millares 10 2 7" xfId="7264"/>
    <cellStyle name="Millares 10 2 8" xfId="7265"/>
    <cellStyle name="Millares 10 2 9" xfId="7266"/>
    <cellStyle name="Millares 10 20" xfId="3572"/>
    <cellStyle name="Millares 10 21" xfId="7267"/>
    <cellStyle name="Millares 10 22" xfId="7268"/>
    <cellStyle name="Millares 10 23" xfId="7269"/>
    <cellStyle name="Millares 10 24" xfId="7270"/>
    <cellStyle name="Millares 10 25" xfId="7271"/>
    <cellStyle name="Millares 10 26" xfId="7272"/>
    <cellStyle name="Millares 10 27" xfId="7273"/>
    <cellStyle name="Millares 10 28" xfId="7274"/>
    <cellStyle name="Millares 10 29" xfId="7275"/>
    <cellStyle name="Millares 10 3" xfId="327"/>
    <cellStyle name="Millares 10 3 10" xfId="7276"/>
    <cellStyle name="Millares 10 3 11" xfId="7277"/>
    <cellStyle name="Millares 10 3 12" xfId="7278"/>
    <cellStyle name="Millares 10 3 13" xfId="7279"/>
    <cellStyle name="Millares 10 3 14" xfId="7280"/>
    <cellStyle name="Millares 10 3 15" xfId="7281"/>
    <cellStyle name="Millares 10 3 16" xfId="7282"/>
    <cellStyle name="Millares 10 3 17" xfId="7283"/>
    <cellStyle name="Millares 10 3 18" xfId="7284"/>
    <cellStyle name="Millares 10 3 19" xfId="7285"/>
    <cellStyle name="Millares 10 3 2" xfId="3584"/>
    <cellStyle name="Millares 10 3 20" xfId="7286"/>
    <cellStyle name="Millares 10 3 21" xfId="7287"/>
    <cellStyle name="Millares 10 3 22" xfId="7288"/>
    <cellStyle name="Millares 10 3 23" xfId="7289"/>
    <cellStyle name="Millares 10 3 24" xfId="7290"/>
    <cellStyle name="Millares 10 3 25" xfId="7291"/>
    <cellStyle name="Millares 10 3 26" xfId="7292"/>
    <cellStyle name="Millares 10 3 27" xfId="7293"/>
    <cellStyle name="Millares 10 3 28" xfId="7294"/>
    <cellStyle name="Millares 10 3 29" xfId="7295"/>
    <cellStyle name="Millares 10 3 3" xfId="7296"/>
    <cellStyle name="Millares 10 3 30" xfId="7297"/>
    <cellStyle name="Millares 10 3 31" xfId="7298"/>
    <cellStyle name="Millares 10 3 32" xfId="7299"/>
    <cellStyle name="Millares 10 3 33" xfId="7300"/>
    <cellStyle name="Millares 10 3 34" xfId="7301"/>
    <cellStyle name="Millares 10 3 35" xfId="7302"/>
    <cellStyle name="Millares 10 3 36" xfId="7303"/>
    <cellStyle name="Millares 10 3 37" xfId="7304"/>
    <cellStyle name="Millares 10 3 38" xfId="7305"/>
    <cellStyle name="Millares 10 3 39" xfId="7306"/>
    <cellStyle name="Millares 10 3 4" xfId="7307"/>
    <cellStyle name="Millares 10 3 40" xfId="7308"/>
    <cellStyle name="Millares 10 3 41" xfId="7309"/>
    <cellStyle name="Millares 10 3 42" xfId="7310"/>
    <cellStyle name="Millares 10 3 43" xfId="7311"/>
    <cellStyle name="Millares 10 3 44" xfId="7312"/>
    <cellStyle name="Millares 10 3 45" xfId="7313"/>
    <cellStyle name="Millares 10 3 46" xfId="7314"/>
    <cellStyle name="Millares 10 3 47" xfId="7315"/>
    <cellStyle name="Millares 10 3 48" xfId="7316"/>
    <cellStyle name="Millares 10 3 49" xfId="7317"/>
    <cellStyle name="Millares 10 3 5" xfId="7318"/>
    <cellStyle name="Millares 10 3 50" xfId="7319"/>
    <cellStyle name="Millares 10 3 51" xfId="7320"/>
    <cellStyle name="Millares 10 3 52" xfId="7321"/>
    <cellStyle name="Millares 10 3 53" xfId="7322"/>
    <cellStyle name="Millares 10 3 54" xfId="7323"/>
    <cellStyle name="Millares 10 3 55" xfId="7324"/>
    <cellStyle name="Millares 10 3 56" xfId="7325"/>
    <cellStyle name="Millares 10 3 57" xfId="7326"/>
    <cellStyle name="Millares 10 3 58" xfId="7327"/>
    <cellStyle name="Millares 10 3 59" xfId="7328"/>
    <cellStyle name="Millares 10 3 6" xfId="7329"/>
    <cellStyle name="Millares 10 3 60" xfId="7330"/>
    <cellStyle name="Millares 10 3 61" xfId="7331"/>
    <cellStyle name="Millares 10 3 62" xfId="7332"/>
    <cellStyle name="Millares 10 3 63" xfId="7333"/>
    <cellStyle name="Millares 10 3 64" xfId="7334"/>
    <cellStyle name="Millares 10 3 7" xfId="7335"/>
    <cellStyle name="Millares 10 3 8" xfId="7336"/>
    <cellStyle name="Millares 10 3 9" xfId="7337"/>
    <cellStyle name="Millares 10 30" xfId="7338"/>
    <cellStyle name="Millares 10 31" xfId="7339"/>
    <cellStyle name="Millares 10 32" xfId="7340"/>
    <cellStyle name="Millares 10 33" xfId="7341"/>
    <cellStyle name="Millares 10 34" xfId="7342"/>
    <cellStyle name="Millares 10 35" xfId="7343"/>
    <cellStyle name="Millares 10 36" xfId="7344"/>
    <cellStyle name="Millares 10 37" xfId="7345"/>
    <cellStyle name="Millares 10 38" xfId="7346"/>
    <cellStyle name="Millares 10 39" xfId="7347"/>
    <cellStyle name="Millares 10 4" xfId="328"/>
    <cellStyle name="Millares 10 4 10" xfId="7348"/>
    <cellStyle name="Millares 10 4 11" xfId="7349"/>
    <cellStyle name="Millares 10 4 12" xfId="7350"/>
    <cellStyle name="Millares 10 4 13" xfId="7351"/>
    <cellStyle name="Millares 10 4 14" xfId="7352"/>
    <cellStyle name="Millares 10 4 15" xfId="7353"/>
    <cellStyle name="Millares 10 4 16" xfId="7354"/>
    <cellStyle name="Millares 10 4 17" xfId="7355"/>
    <cellStyle name="Millares 10 4 18" xfId="7356"/>
    <cellStyle name="Millares 10 4 19" xfId="7357"/>
    <cellStyle name="Millares 10 4 2" xfId="3585"/>
    <cellStyle name="Millares 10 4 20" xfId="7358"/>
    <cellStyle name="Millares 10 4 21" xfId="7359"/>
    <cellStyle name="Millares 10 4 22" xfId="7360"/>
    <cellStyle name="Millares 10 4 23" xfId="7361"/>
    <cellStyle name="Millares 10 4 24" xfId="7362"/>
    <cellStyle name="Millares 10 4 25" xfId="7363"/>
    <cellStyle name="Millares 10 4 26" xfId="7364"/>
    <cellStyle name="Millares 10 4 27" xfId="7365"/>
    <cellStyle name="Millares 10 4 28" xfId="7366"/>
    <cellStyle name="Millares 10 4 29" xfId="7367"/>
    <cellStyle name="Millares 10 4 3" xfId="7368"/>
    <cellStyle name="Millares 10 4 30" xfId="7369"/>
    <cellStyle name="Millares 10 4 31" xfId="7370"/>
    <cellStyle name="Millares 10 4 32" xfId="7371"/>
    <cellStyle name="Millares 10 4 33" xfId="7372"/>
    <cellStyle name="Millares 10 4 34" xfId="7373"/>
    <cellStyle name="Millares 10 4 35" xfId="7374"/>
    <cellStyle name="Millares 10 4 36" xfId="7375"/>
    <cellStyle name="Millares 10 4 37" xfId="7376"/>
    <cellStyle name="Millares 10 4 38" xfId="7377"/>
    <cellStyle name="Millares 10 4 39" xfId="7378"/>
    <cellStyle name="Millares 10 4 4" xfId="7379"/>
    <cellStyle name="Millares 10 4 40" xfId="7380"/>
    <cellStyle name="Millares 10 4 41" xfId="7381"/>
    <cellStyle name="Millares 10 4 42" xfId="7382"/>
    <cellStyle name="Millares 10 4 43" xfId="7383"/>
    <cellStyle name="Millares 10 4 44" xfId="7384"/>
    <cellStyle name="Millares 10 4 45" xfId="7385"/>
    <cellStyle name="Millares 10 4 46" xfId="7386"/>
    <cellStyle name="Millares 10 4 47" xfId="7387"/>
    <cellStyle name="Millares 10 4 48" xfId="7388"/>
    <cellStyle name="Millares 10 4 49" xfId="7389"/>
    <cellStyle name="Millares 10 4 5" xfId="7390"/>
    <cellStyle name="Millares 10 4 50" xfId="7391"/>
    <cellStyle name="Millares 10 4 51" xfId="7392"/>
    <cellStyle name="Millares 10 4 52" xfId="7393"/>
    <cellStyle name="Millares 10 4 53" xfId="7394"/>
    <cellStyle name="Millares 10 4 54" xfId="7395"/>
    <cellStyle name="Millares 10 4 55" xfId="7396"/>
    <cellStyle name="Millares 10 4 56" xfId="7397"/>
    <cellStyle name="Millares 10 4 57" xfId="7398"/>
    <cellStyle name="Millares 10 4 58" xfId="7399"/>
    <cellStyle name="Millares 10 4 59" xfId="7400"/>
    <cellStyle name="Millares 10 4 6" xfId="7401"/>
    <cellStyle name="Millares 10 4 60" xfId="7402"/>
    <cellStyle name="Millares 10 4 61" xfId="7403"/>
    <cellStyle name="Millares 10 4 62" xfId="7404"/>
    <cellStyle name="Millares 10 4 63" xfId="7405"/>
    <cellStyle name="Millares 10 4 64" xfId="7406"/>
    <cellStyle name="Millares 10 4 7" xfId="7407"/>
    <cellStyle name="Millares 10 4 8" xfId="7408"/>
    <cellStyle name="Millares 10 4 9" xfId="7409"/>
    <cellStyle name="Millares 10 40" xfId="7410"/>
    <cellStyle name="Millares 10 41" xfId="7411"/>
    <cellStyle name="Millares 10 42" xfId="7412"/>
    <cellStyle name="Millares 10 43" xfId="7413"/>
    <cellStyle name="Millares 10 44" xfId="7414"/>
    <cellStyle name="Millares 10 45" xfId="7415"/>
    <cellStyle name="Millares 10 46" xfId="7416"/>
    <cellStyle name="Millares 10 47" xfId="7417"/>
    <cellStyle name="Millares 10 48" xfId="7418"/>
    <cellStyle name="Millares 10 49" xfId="7419"/>
    <cellStyle name="Millares 10 5" xfId="329"/>
    <cellStyle name="Millares 10 5 10" xfId="7420"/>
    <cellStyle name="Millares 10 5 11" xfId="7421"/>
    <cellStyle name="Millares 10 5 12" xfId="7422"/>
    <cellStyle name="Millares 10 5 13" xfId="7423"/>
    <cellStyle name="Millares 10 5 14" xfId="7424"/>
    <cellStyle name="Millares 10 5 15" xfId="7425"/>
    <cellStyle name="Millares 10 5 16" xfId="7426"/>
    <cellStyle name="Millares 10 5 17" xfId="7427"/>
    <cellStyle name="Millares 10 5 18" xfId="7428"/>
    <cellStyle name="Millares 10 5 19" xfId="7429"/>
    <cellStyle name="Millares 10 5 2" xfId="3586"/>
    <cellStyle name="Millares 10 5 20" xfId="7430"/>
    <cellStyle name="Millares 10 5 21" xfId="7431"/>
    <cellStyle name="Millares 10 5 22" xfId="7432"/>
    <cellStyle name="Millares 10 5 23" xfId="7433"/>
    <cellStyle name="Millares 10 5 24" xfId="7434"/>
    <cellStyle name="Millares 10 5 25" xfId="7435"/>
    <cellStyle name="Millares 10 5 26" xfId="7436"/>
    <cellStyle name="Millares 10 5 27" xfId="7437"/>
    <cellStyle name="Millares 10 5 28" xfId="7438"/>
    <cellStyle name="Millares 10 5 29" xfId="7439"/>
    <cellStyle name="Millares 10 5 3" xfId="7440"/>
    <cellStyle name="Millares 10 5 30" xfId="7441"/>
    <cellStyle name="Millares 10 5 31" xfId="7442"/>
    <cellStyle name="Millares 10 5 32" xfId="7443"/>
    <cellStyle name="Millares 10 5 33" xfId="7444"/>
    <cellStyle name="Millares 10 5 34" xfId="7445"/>
    <cellStyle name="Millares 10 5 35" xfId="7446"/>
    <cellStyle name="Millares 10 5 36" xfId="7447"/>
    <cellStyle name="Millares 10 5 37" xfId="7448"/>
    <cellStyle name="Millares 10 5 38" xfId="7449"/>
    <cellStyle name="Millares 10 5 39" xfId="7450"/>
    <cellStyle name="Millares 10 5 4" xfId="7451"/>
    <cellStyle name="Millares 10 5 40" xfId="7452"/>
    <cellStyle name="Millares 10 5 41" xfId="7453"/>
    <cellStyle name="Millares 10 5 42" xfId="7454"/>
    <cellStyle name="Millares 10 5 43" xfId="7455"/>
    <cellStyle name="Millares 10 5 44" xfId="7456"/>
    <cellStyle name="Millares 10 5 45" xfId="7457"/>
    <cellStyle name="Millares 10 5 46" xfId="7458"/>
    <cellStyle name="Millares 10 5 47" xfId="7459"/>
    <cellStyle name="Millares 10 5 48" xfId="7460"/>
    <cellStyle name="Millares 10 5 49" xfId="7461"/>
    <cellStyle name="Millares 10 5 5" xfId="7462"/>
    <cellStyle name="Millares 10 5 50" xfId="7463"/>
    <cellStyle name="Millares 10 5 51" xfId="7464"/>
    <cellStyle name="Millares 10 5 52" xfId="7465"/>
    <cellStyle name="Millares 10 5 53" xfId="7466"/>
    <cellStyle name="Millares 10 5 54" xfId="7467"/>
    <cellStyle name="Millares 10 5 55" xfId="7468"/>
    <cellStyle name="Millares 10 5 56" xfId="7469"/>
    <cellStyle name="Millares 10 5 57" xfId="7470"/>
    <cellStyle name="Millares 10 5 58" xfId="7471"/>
    <cellStyle name="Millares 10 5 59" xfId="7472"/>
    <cellStyle name="Millares 10 5 6" xfId="7473"/>
    <cellStyle name="Millares 10 5 60" xfId="7474"/>
    <cellStyle name="Millares 10 5 61" xfId="7475"/>
    <cellStyle name="Millares 10 5 62" xfId="7476"/>
    <cellStyle name="Millares 10 5 63" xfId="7477"/>
    <cellStyle name="Millares 10 5 64" xfId="7478"/>
    <cellStyle name="Millares 10 5 7" xfId="7479"/>
    <cellStyle name="Millares 10 5 8" xfId="7480"/>
    <cellStyle name="Millares 10 5 9" xfId="7481"/>
    <cellStyle name="Millares 10 50" xfId="7482"/>
    <cellStyle name="Millares 10 51" xfId="7483"/>
    <cellStyle name="Millares 10 52" xfId="7484"/>
    <cellStyle name="Millares 10 53" xfId="7485"/>
    <cellStyle name="Millares 10 54" xfId="7486"/>
    <cellStyle name="Millares 10 55" xfId="7487"/>
    <cellStyle name="Millares 10 56" xfId="7488"/>
    <cellStyle name="Millares 10 57" xfId="7489"/>
    <cellStyle name="Millares 10 58" xfId="7490"/>
    <cellStyle name="Millares 10 59" xfId="7491"/>
    <cellStyle name="Millares 10 6" xfId="330"/>
    <cellStyle name="Millares 10 6 10" xfId="7492"/>
    <cellStyle name="Millares 10 6 11" xfId="7493"/>
    <cellStyle name="Millares 10 6 12" xfId="7494"/>
    <cellStyle name="Millares 10 6 13" xfId="7495"/>
    <cellStyle name="Millares 10 6 14" xfId="7496"/>
    <cellStyle name="Millares 10 6 15" xfId="7497"/>
    <cellStyle name="Millares 10 6 16" xfId="7498"/>
    <cellStyle name="Millares 10 6 17" xfId="7499"/>
    <cellStyle name="Millares 10 6 18" xfId="7500"/>
    <cellStyle name="Millares 10 6 19" xfId="7501"/>
    <cellStyle name="Millares 10 6 2" xfId="3587"/>
    <cellStyle name="Millares 10 6 20" xfId="7502"/>
    <cellStyle name="Millares 10 6 21" xfId="7503"/>
    <cellStyle name="Millares 10 6 22" xfId="7504"/>
    <cellStyle name="Millares 10 6 23" xfId="7505"/>
    <cellStyle name="Millares 10 6 24" xfId="7506"/>
    <cellStyle name="Millares 10 6 25" xfId="7507"/>
    <cellStyle name="Millares 10 6 26" xfId="7508"/>
    <cellStyle name="Millares 10 6 27" xfId="7509"/>
    <cellStyle name="Millares 10 6 28" xfId="7510"/>
    <cellStyle name="Millares 10 6 29" xfId="7511"/>
    <cellStyle name="Millares 10 6 3" xfId="7512"/>
    <cellStyle name="Millares 10 6 30" xfId="7513"/>
    <cellStyle name="Millares 10 6 31" xfId="7514"/>
    <cellStyle name="Millares 10 6 32" xfId="7515"/>
    <cellStyle name="Millares 10 6 33" xfId="7516"/>
    <cellStyle name="Millares 10 6 34" xfId="7517"/>
    <cellStyle name="Millares 10 6 35" xfId="7518"/>
    <cellStyle name="Millares 10 6 36" xfId="7519"/>
    <cellStyle name="Millares 10 6 37" xfId="7520"/>
    <cellStyle name="Millares 10 6 38" xfId="7521"/>
    <cellStyle name="Millares 10 6 39" xfId="7522"/>
    <cellStyle name="Millares 10 6 4" xfId="7523"/>
    <cellStyle name="Millares 10 6 40" xfId="7524"/>
    <cellStyle name="Millares 10 6 41" xfId="7525"/>
    <cellStyle name="Millares 10 6 42" xfId="7526"/>
    <cellStyle name="Millares 10 6 43" xfId="7527"/>
    <cellStyle name="Millares 10 6 44" xfId="7528"/>
    <cellStyle name="Millares 10 6 45" xfId="7529"/>
    <cellStyle name="Millares 10 6 46" xfId="7530"/>
    <cellStyle name="Millares 10 6 47" xfId="7531"/>
    <cellStyle name="Millares 10 6 48" xfId="7532"/>
    <cellStyle name="Millares 10 6 49" xfId="7533"/>
    <cellStyle name="Millares 10 6 5" xfId="7534"/>
    <cellStyle name="Millares 10 6 50" xfId="7535"/>
    <cellStyle name="Millares 10 6 51" xfId="7536"/>
    <cellStyle name="Millares 10 6 52" xfId="7537"/>
    <cellStyle name="Millares 10 6 53" xfId="7538"/>
    <cellStyle name="Millares 10 6 54" xfId="7539"/>
    <cellStyle name="Millares 10 6 55" xfId="7540"/>
    <cellStyle name="Millares 10 6 56" xfId="7541"/>
    <cellStyle name="Millares 10 6 57" xfId="7542"/>
    <cellStyle name="Millares 10 6 58" xfId="7543"/>
    <cellStyle name="Millares 10 6 59" xfId="7544"/>
    <cellStyle name="Millares 10 6 6" xfId="7545"/>
    <cellStyle name="Millares 10 6 60" xfId="7546"/>
    <cellStyle name="Millares 10 6 61" xfId="7547"/>
    <cellStyle name="Millares 10 6 62" xfId="7548"/>
    <cellStyle name="Millares 10 6 63" xfId="7549"/>
    <cellStyle name="Millares 10 6 64" xfId="7550"/>
    <cellStyle name="Millares 10 6 7" xfId="7551"/>
    <cellStyle name="Millares 10 6 8" xfId="7552"/>
    <cellStyle name="Millares 10 6 9" xfId="7553"/>
    <cellStyle name="Millares 10 60" xfId="7554"/>
    <cellStyle name="Millares 10 61" xfId="7555"/>
    <cellStyle name="Millares 10 62" xfId="7556"/>
    <cellStyle name="Millares 10 63" xfId="7557"/>
    <cellStyle name="Millares 10 64" xfId="7558"/>
    <cellStyle name="Millares 10 65" xfId="7559"/>
    <cellStyle name="Millares 10 66" xfId="7560"/>
    <cellStyle name="Millares 10 67" xfId="7561"/>
    <cellStyle name="Millares 10 68" xfId="7562"/>
    <cellStyle name="Millares 10 69" xfId="7563"/>
    <cellStyle name="Millares 10 7" xfId="331"/>
    <cellStyle name="Millares 10 7 2" xfId="3588"/>
    <cellStyle name="Millares 10 70" xfId="7564"/>
    <cellStyle name="Millares 10 71" xfId="7565"/>
    <cellStyle name="Millares 10 72" xfId="7566"/>
    <cellStyle name="Millares 10 73" xfId="7567"/>
    <cellStyle name="Millares 10 74" xfId="7568"/>
    <cellStyle name="Millares 10 75" xfId="7569"/>
    <cellStyle name="Millares 10 76" xfId="7570"/>
    <cellStyle name="Millares 10 77" xfId="7571"/>
    <cellStyle name="Millares 10 78" xfId="7572"/>
    <cellStyle name="Millares 10 79" xfId="7573"/>
    <cellStyle name="Millares 10 8" xfId="332"/>
    <cellStyle name="Millares 10 8 2" xfId="3589"/>
    <cellStyle name="Millares 10 80" xfId="7574"/>
    <cellStyle name="Millares 10 81" xfId="7575"/>
    <cellStyle name="Millares 10 82" xfId="7576"/>
    <cellStyle name="Millares 10 9" xfId="333"/>
    <cellStyle name="Millares 10 9 2" xfId="3590"/>
    <cellStyle name="Millares 11" xfId="334"/>
    <cellStyle name="Millares 11 10" xfId="335"/>
    <cellStyle name="Millares 11 10 2" xfId="3592"/>
    <cellStyle name="Millares 11 11" xfId="336"/>
    <cellStyle name="Millares 11 11 2" xfId="3593"/>
    <cellStyle name="Millares 11 12" xfId="337"/>
    <cellStyle name="Millares 11 12 2" xfId="3594"/>
    <cellStyle name="Millares 11 13" xfId="338"/>
    <cellStyle name="Millares 11 13 2" xfId="3595"/>
    <cellStyle name="Millares 11 14" xfId="339"/>
    <cellStyle name="Millares 11 14 2" xfId="3596"/>
    <cellStyle name="Millares 11 15" xfId="340"/>
    <cellStyle name="Millares 11 15 2" xfId="3597"/>
    <cellStyle name="Millares 11 16" xfId="341"/>
    <cellStyle name="Millares 11 16 2" xfId="3598"/>
    <cellStyle name="Millares 11 17" xfId="342"/>
    <cellStyle name="Millares 11 17 2" xfId="3599"/>
    <cellStyle name="Millares 11 18" xfId="3591"/>
    <cellStyle name="Millares 11 19" xfId="7577"/>
    <cellStyle name="Millares 11 2" xfId="343"/>
    <cellStyle name="Millares 11 2 10" xfId="7578"/>
    <cellStyle name="Millares 11 2 11" xfId="7579"/>
    <cellStyle name="Millares 11 2 12" xfId="7580"/>
    <cellStyle name="Millares 11 2 13" xfId="7581"/>
    <cellStyle name="Millares 11 2 14" xfId="7582"/>
    <cellStyle name="Millares 11 2 15" xfId="7583"/>
    <cellStyle name="Millares 11 2 16" xfId="7584"/>
    <cellStyle name="Millares 11 2 17" xfId="7585"/>
    <cellStyle name="Millares 11 2 18" xfId="7586"/>
    <cellStyle name="Millares 11 2 19" xfId="7587"/>
    <cellStyle name="Millares 11 2 2" xfId="3600"/>
    <cellStyle name="Millares 11 2 20" xfId="7588"/>
    <cellStyle name="Millares 11 2 21" xfId="7589"/>
    <cellStyle name="Millares 11 2 22" xfId="7590"/>
    <cellStyle name="Millares 11 2 23" xfId="7591"/>
    <cellStyle name="Millares 11 2 24" xfId="7592"/>
    <cellStyle name="Millares 11 2 25" xfId="7593"/>
    <cellStyle name="Millares 11 2 26" xfId="7594"/>
    <cellStyle name="Millares 11 2 27" xfId="7595"/>
    <cellStyle name="Millares 11 2 28" xfId="7596"/>
    <cellStyle name="Millares 11 2 29" xfId="7597"/>
    <cellStyle name="Millares 11 2 3" xfId="7598"/>
    <cellStyle name="Millares 11 2 30" xfId="7599"/>
    <cellStyle name="Millares 11 2 31" xfId="7600"/>
    <cellStyle name="Millares 11 2 32" xfId="7601"/>
    <cellStyle name="Millares 11 2 33" xfId="7602"/>
    <cellStyle name="Millares 11 2 34" xfId="7603"/>
    <cellStyle name="Millares 11 2 35" xfId="7604"/>
    <cellStyle name="Millares 11 2 36" xfId="7605"/>
    <cellStyle name="Millares 11 2 37" xfId="7606"/>
    <cellStyle name="Millares 11 2 38" xfId="7607"/>
    <cellStyle name="Millares 11 2 39" xfId="7608"/>
    <cellStyle name="Millares 11 2 4" xfId="7609"/>
    <cellStyle name="Millares 11 2 40" xfId="7610"/>
    <cellStyle name="Millares 11 2 41" xfId="7611"/>
    <cellStyle name="Millares 11 2 42" xfId="7612"/>
    <cellStyle name="Millares 11 2 43" xfId="7613"/>
    <cellStyle name="Millares 11 2 44" xfId="7614"/>
    <cellStyle name="Millares 11 2 45" xfId="7615"/>
    <cellStyle name="Millares 11 2 46" xfId="7616"/>
    <cellStyle name="Millares 11 2 47" xfId="7617"/>
    <cellStyle name="Millares 11 2 48" xfId="7618"/>
    <cellStyle name="Millares 11 2 49" xfId="7619"/>
    <cellStyle name="Millares 11 2 5" xfId="7620"/>
    <cellStyle name="Millares 11 2 50" xfId="7621"/>
    <cellStyle name="Millares 11 2 51" xfId="7622"/>
    <cellStyle name="Millares 11 2 52" xfId="7623"/>
    <cellStyle name="Millares 11 2 53" xfId="7624"/>
    <cellStyle name="Millares 11 2 54" xfId="7625"/>
    <cellStyle name="Millares 11 2 55" xfId="7626"/>
    <cellStyle name="Millares 11 2 56" xfId="7627"/>
    <cellStyle name="Millares 11 2 57" xfId="7628"/>
    <cellStyle name="Millares 11 2 58" xfId="7629"/>
    <cellStyle name="Millares 11 2 59" xfId="7630"/>
    <cellStyle name="Millares 11 2 6" xfId="7631"/>
    <cellStyle name="Millares 11 2 60" xfId="7632"/>
    <cellStyle name="Millares 11 2 61" xfId="7633"/>
    <cellStyle name="Millares 11 2 62" xfId="7634"/>
    <cellStyle name="Millares 11 2 63" xfId="7635"/>
    <cellStyle name="Millares 11 2 64" xfId="7636"/>
    <cellStyle name="Millares 11 2 7" xfId="7637"/>
    <cellStyle name="Millares 11 2 8" xfId="7638"/>
    <cellStyle name="Millares 11 2 9" xfId="7639"/>
    <cellStyle name="Millares 11 20" xfId="7640"/>
    <cellStyle name="Millares 11 21" xfId="7641"/>
    <cellStyle name="Millares 11 22" xfId="7642"/>
    <cellStyle name="Millares 11 23" xfId="7643"/>
    <cellStyle name="Millares 11 24" xfId="7644"/>
    <cellStyle name="Millares 11 25" xfId="7645"/>
    <cellStyle name="Millares 11 26" xfId="7646"/>
    <cellStyle name="Millares 11 27" xfId="7647"/>
    <cellStyle name="Millares 11 28" xfId="7648"/>
    <cellStyle name="Millares 11 29" xfId="7649"/>
    <cellStyle name="Millares 11 3" xfId="344"/>
    <cellStyle name="Millares 11 3 2" xfId="3601"/>
    <cellStyle name="Millares 11 30" xfId="7650"/>
    <cellStyle name="Millares 11 31" xfId="7651"/>
    <cellStyle name="Millares 11 32" xfId="7652"/>
    <cellStyle name="Millares 11 33" xfId="7653"/>
    <cellStyle name="Millares 11 34" xfId="7654"/>
    <cellStyle name="Millares 11 35" xfId="7655"/>
    <cellStyle name="Millares 11 36" xfId="7656"/>
    <cellStyle name="Millares 11 37" xfId="7657"/>
    <cellStyle name="Millares 11 38" xfId="7658"/>
    <cellStyle name="Millares 11 39" xfId="7659"/>
    <cellStyle name="Millares 11 4" xfId="345"/>
    <cellStyle name="Millares 11 4 2" xfId="3602"/>
    <cellStyle name="Millares 11 40" xfId="7660"/>
    <cellStyle name="Millares 11 41" xfId="7661"/>
    <cellStyle name="Millares 11 42" xfId="7662"/>
    <cellStyle name="Millares 11 43" xfId="7663"/>
    <cellStyle name="Millares 11 44" xfId="7664"/>
    <cellStyle name="Millares 11 45" xfId="7665"/>
    <cellStyle name="Millares 11 46" xfId="7666"/>
    <cellStyle name="Millares 11 47" xfId="7667"/>
    <cellStyle name="Millares 11 48" xfId="7668"/>
    <cellStyle name="Millares 11 49" xfId="7669"/>
    <cellStyle name="Millares 11 5" xfId="346"/>
    <cellStyle name="Millares 11 5 2" xfId="3603"/>
    <cellStyle name="Millares 11 50" xfId="7670"/>
    <cellStyle name="Millares 11 51" xfId="7671"/>
    <cellStyle name="Millares 11 52" xfId="7672"/>
    <cellStyle name="Millares 11 53" xfId="7673"/>
    <cellStyle name="Millares 11 54" xfId="7674"/>
    <cellStyle name="Millares 11 55" xfId="7675"/>
    <cellStyle name="Millares 11 56" xfId="7676"/>
    <cellStyle name="Millares 11 57" xfId="7677"/>
    <cellStyle name="Millares 11 58" xfId="7678"/>
    <cellStyle name="Millares 11 59" xfId="7679"/>
    <cellStyle name="Millares 11 6" xfId="347"/>
    <cellStyle name="Millares 11 6 2" xfId="3604"/>
    <cellStyle name="Millares 11 60" xfId="7680"/>
    <cellStyle name="Millares 11 61" xfId="7681"/>
    <cellStyle name="Millares 11 62" xfId="7682"/>
    <cellStyle name="Millares 11 63" xfId="7683"/>
    <cellStyle name="Millares 11 64" xfId="7684"/>
    <cellStyle name="Millares 11 65" xfId="7685"/>
    <cellStyle name="Millares 11 66" xfId="7686"/>
    <cellStyle name="Millares 11 67" xfId="7687"/>
    <cellStyle name="Millares 11 68" xfId="7688"/>
    <cellStyle name="Millares 11 69" xfId="7689"/>
    <cellStyle name="Millares 11 7" xfId="348"/>
    <cellStyle name="Millares 11 7 2" xfId="3605"/>
    <cellStyle name="Millares 11 70" xfId="7690"/>
    <cellStyle name="Millares 11 71" xfId="7691"/>
    <cellStyle name="Millares 11 72" xfId="7692"/>
    <cellStyle name="Millares 11 73" xfId="7693"/>
    <cellStyle name="Millares 11 74" xfId="7694"/>
    <cellStyle name="Millares 11 75" xfId="7695"/>
    <cellStyle name="Millares 11 76" xfId="7696"/>
    <cellStyle name="Millares 11 77" xfId="7697"/>
    <cellStyle name="Millares 11 78" xfId="7698"/>
    <cellStyle name="Millares 11 79" xfId="7699"/>
    <cellStyle name="Millares 11 8" xfId="349"/>
    <cellStyle name="Millares 11 8 2" xfId="3606"/>
    <cellStyle name="Millares 11 80" xfId="7700"/>
    <cellStyle name="Millares 11 9" xfId="350"/>
    <cellStyle name="Millares 11 9 2" xfId="3607"/>
    <cellStyle name="Millares 12" xfId="351"/>
    <cellStyle name="Millares 12 10" xfId="352"/>
    <cellStyle name="Millares 12 10 2" xfId="3609"/>
    <cellStyle name="Millares 12 11" xfId="353"/>
    <cellStyle name="Millares 12 11 2" xfId="3610"/>
    <cellStyle name="Millares 12 12" xfId="354"/>
    <cellStyle name="Millares 12 12 2" xfId="3611"/>
    <cellStyle name="Millares 12 13" xfId="355"/>
    <cellStyle name="Millares 12 13 2" xfId="3612"/>
    <cellStyle name="Millares 12 14" xfId="356"/>
    <cellStyle name="Millares 12 14 2" xfId="3613"/>
    <cellStyle name="Millares 12 15" xfId="357"/>
    <cellStyle name="Millares 12 15 2" xfId="3614"/>
    <cellStyle name="Millares 12 16" xfId="358"/>
    <cellStyle name="Millares 12 16 2" xfId="3615"/>
    <cellStyle name="Millares 12 17" xfId="359"/>
    <cellStyle name="Millares 12 17 2" xfId="3616"/>
    <cellStyle name="Millares 12 18" xfId="3608"/>
    <cellStyle name="Millares 12 19" xfId="7701"/>
    <cellStyle name="Millares 12 2" xfId="360"/>
    <cellStyle name="Millares 12 2 2" xfId="3617"/>
    <cellStyle name="Millares 12 20" xfId="7702"/>
    <cellStyle name="Millares 12 21" xfId="7703"/>
    <cellStyle name="Millares 12 22" xfId="7704"/>
    <cellStyle name="Millares 12 23" xfId="7705"/>
    <cellStyle name="Millares 12 24" xfId="7706"/>
    <cellStyle name="Millares 12 25" xfId="7707"/>
    <cellStyle name="Millares 12 26" xfId="7708"/>
    <cellStyle name="Millares 12 27" xfId="7709"/>
    <cellStyle name="Millares 12 28" xfId="7710"/>
    <cellStyle name="Millares 12 29" xfId="7711"/>
    <cellStyle name="Millares 12 3" xfId="361"/>
    <cellStyle name="Millares 12 3 2" xfId="3618"/>
    <cellStyle name="Millares 12 30" xfId="7712"/>
    <cellStyle name="Millares 12 31" xfId="7713"/>
    <cellStyle name="Millares 12 32" xfId="7714"/>
    <cellStyle name="Millares 12 33" xfId="7715"/>
    <cellStyle name="Millares 12 34" xfId="7716"/>
    <cellStyle name="Millares 12 35" xfId="7717"/>
    <cellStyle name="Millares 12 36" xfId="7718"/>
    <cellStyle name="Millares 12 37" xfId="7719"/>
    <cellStyle name="Millares 12 38" xfId="7720"/>
    <cellStyle name="Millares 12 39" xfId="7721"/>
    <cellStyle name="Millares 12 4" xfId="362"/>
    <cellStyle name="Millares 12 4 2" xfId="3619"/>
    <cellStyle name="Millares 12 40" xfId="7722"/>
    <cellStyle name="Millares 12 41" xfId="7723"/>
    <cellStyle name="Millares 12 42" xfId="7724"/>
    <cellStyle name="Millares 12 43" xfId="7725"/>
    <cellStyle name="Millares 12 44" xfId="7726"/>
    <cellStyle name="Millares 12 45" xfId="7727"/>
    <cellStyle name="Millares 12 46" xfId="7728"/>
    <cellStyle name="Millares 12 47" xfId="7729"/>
    <cellStyle name="Millares 12 48" xfId="7730"/>
    <cellStyle name="Millares 12 49" xfId="7731"/>
    <cellStyle name="Millares 12 5" xfId="363"/>
    <cellStyle name="Millares 12 5 2" xfId="3620"/>
    <cellStyle name="Millares 12 50" xfId="7732"/>
    <cellStyle name="Millares 12 51" xfId="7733"/>
    <cellStyle name="Millares 12 52" xfId="7734"/>
    <cellStyle name="Millares 12 53" xfId="7735"/>
    <cellStyle name="Millares 12 54" xfId="7736"/>
    <cellStyle name="Millares 12 55" xfId="7737"/>
    <cellStyle name="Millares 12 56" xfId="7738"/>
    <cellStyle name="Millares 12 57" xfId="7739"/>
    <cellStyle name="Millares 12 58" xfId="7740"/>
    <cellStyle name="Millares 12 59" xfId="7741"/>
    <cellStyle name="Millares 12 6" xfId="364"/>
    <cellStyle name="Millares 12 6 2" xfId="3621"/>
    <cellStyle name="Millares 12 60" xfId="7742"/>
    <cellStyle name="Millares 12 61" xfId="7743"/>
    <cellStyle name="Millares 12 62" xfId="7744"/>
    <cellStyle name="Millares 12 63" xfId="7745"/>
    <cellStyle name="Millares 12 64" xfId="7746"/>
    <cellStyle name="Millares 12 65" xfId="7747"/>
    <cellStyle name="Millares 12 66" xfId="7748"/>
    <cellStyle name="Millares 12 67" xfId="7749"/>
    <cellStyle name="Millares 12 68" xfId="7750"/>
    <cellStyle name="Millares 12 69" xfId="7751"/>
    <cellStyle name="Millares 12 7" xfId="365"/>
    <cellStyle name="Millares 12 7 2" xfId="3622"/>
    <cellStyle name="Millares 12 70" xfId="7752"/>
    <cellStyle name="Millares 12 71" xfId="7753"/>
    <cellStyle name="Millares 12 72" xfId="7754"/>
    <cellStyle name="Millares 12 73" xfId="7755"/>
    <cellStyle name="Millares 12 74" xfId="7756"/>
    <cellStyle name="Millares 12 75" xfId="7757"/>
    <cellStyle name="Millares 12 76" xfId="7758"/>
    <cellStyle name="Millares 12 77" xfId="7759"/>
    <cellStyle name="Millares 12 78" xfId="7760"/>
    <cellStyle name="Millares 12 79" xfId="7761"/>
    <cellStyle name="Millares 12 8" xfId="366"/>
    <cellStyle name="Millares 12 8 2" xfId="3623"/>
    <cellStyle name="Millares 12 80" xfId="7762"/>
    <cellStyle name="Millares 12 9" xfId="367"/>
    <cellStyle name="Millares 12 9 2" xfId="3624"/>
    <cellStyle name="Millares 13" xfId="368"/>
    <cellStyle name="Millares 13 10" xfId="369"/>
    <cellStyle name="Millares 13 10 2" xfId="3626"/>
    <cellStyle name="Millares 13 11" xfId="370"/>
    <cellStyle name="Millares 13 11 2" xfId="3627"/>
    <cellStyle name="Millares 13 12" xfId="371"/>
    <cellStyle name="Millares 13 12 2" xfId="3628"/>
    <cellStyle name="Millares 13 13" xfId="372"/>
    <cellStyle name="Millares 13 13 2" xfId="3629"/>
    <cellStyle name="Millares 13 14" xfId="373"/>
    <cellStyle name="Millares 13 14 2" xfId="3630"/>
    <cellStyle name="Millares 13 15" xfId="374"/>
    <cellStyle name="Millares 13 15 2" xfId="3631"/>
    <cellStyle name="Millares 13 16" xfId="3625"/>
    <cellStyle name="Millares 13 17" xfId="7763"/>
    <cellStyle name="Millares 13 18" xfId="7764"/>
    <cellStyle name="Millares 13 19" xfId="7765"/>
    <cellStyle name="Millares 13 2" xfId="375"/>
    <cellStyle name="Millares 13 2 2" xfId="3632"/>
    <cellStyle name="Millares 13 20" xfId="7766"/>
    <cellStyle name="Millares 13 21" xfId="7767"/>
    <cellStyle name="Millares 13 22" xfId="7768"/>
    <cellStyle name="Millares 13 23" xfId="7769"/>
    <cellStyle name="Millares 13 24" xfId="7770"/>
    <cellStyle name="Millares 13 25" xfId="7771"/>
    <cellStyle name="Millares 13 26" xfId="7772"/>
    <cellStyle name="Millares 13 27" xfId="7773"/>
    <cellStyle name="Millares 13 28" xfId="7774"/>
    <cellStyle name="Millares 13 29" xfId="7775"/>
    <cellStyle name="Millares 13 3" xfId="376"/>
    <cellStyle name="Millares 13 3 2" xfId="3633"/>
    <cellStyle name="Millares 13 30" xfId="7776"/>
    <cellStyle name="Millares 13 31" xfId="7777"/>
    <cellStyle name="Millares 13 32" xfId="7778"/>
    <cellStyle name="Millares 13 33" xfId="7779"/>
    <cellStyle name="Millares 13 34" xfId="7780"/>
    <cellStyle name="Millares 13 35" xfId="7781"/>
    <cellStyle name="Millares 13 36" xfId="7782"/>
    <cellStyle name="Millares 13 37" xfId="7783"/>
    <cellStyle name="Millares 13 38" xfId="7784"/>
    <cellStyle name="Millares 13 39" xfId="7785"/>
    <cellStyle name="Millares 13 4" xfId="377"/>
    <cellStyle name="Millares 13 4 2" xfId="3634"/>
    <cellStyle name="Millares 13 40" xfId="7786"/>
    <cellStyle name="Millares 13 41" xfId="7787"/>
    <cellStyle name="Millares 13 42" xfId="7788"/>
    <cellStyle name="Millares 13 43" xfId="7789"/>
    <cellStyle name="Millares 13 44" xfId="7790"/>
    <cellStyle name="Millares 13 45" xfId="7791"/>
    <cellStyle name="Millares 13 46" xfId="7792"/>
    <cellStyle name="Millares 13 47" xfId="7793"/>
    <cellStyle name="Millares 13 48" xfId="7794"/>
    <cellStyle name="Millares 13 49" xfId="7795"/>
    <cellStyle name="Millares 13 5" xfId="378"/>
    <cellStyle name="Millares 13 5 2" xfId="3635"/>
    <cellStyle name="Millares 13 50" xfId="7796"/>
    <cellStyle name="Millares 13 51" xfId="7797"/>
    <cellStyle name="Millares 13 52" xfId="7798"/>
    <cellStyle name="Millares 13 53" xfId="7799"/>
    <cellStyle name="Millares 13 54" xfId="7800"/>
    <cellStyle name="Millares 13 55" xfId="7801"/>
    <cellStyle name="Millares 13 56" xfId="7802"/>
    <cellStyle name="Millares 13 57" xfId="7803"/>
    <cellStyle name="Millares 13 58" xfId="7804"/>
    <cellStyle name="Millares 13 59" xfId="7805"/>
    <cellStyle name="Millares 13 6" xfId="379"/>
    <cellStyle name="Millares 13 6 2" xfId="3636"/>
    <cellStyle name="Millares 13 60" xfId="7806"/>
    <cellStyle name="Millares 13 61" xfId="7807"/>
    <cellStyle name="Millares 13 62" xfId="7808"/>
    <cellStyle name="Millares 13 63" xfId="7809"/>
    <cellStyle name="Millares 13 64" xfId="7810"/>
    <cellStyle name="Millares 13 65" xfId="7811"/>
    <cellStyle name="Millares 13 66" xfId="7812"/>
    <cellStyle name="Millares 13 67" xfId="7813"/>
    <cellStyle name="Millares 13 68" xfId="7814"/>
    <cellStyle name="Millares 13 69" xfId="7815"/>
    <cellStyle name="Millares 13 7" xfId="380"/>
    <cellStyle name="Millares 13 7 2" xfId="3637"/>
    <cellStyle name="Millares 13 70" xfId="7816"/>
    <cellStyle name="Millares 13 71" xfId="7817"/>
    <cellStyle name="Millares 13 72" xfId="7818"/>
    <cellStyle name="Millares 13 73" xfId="7819"/>
    <cellStyle name="Millares 13 74" xfId="7820"/>
    <cellStyle name="Millares 13 75" xfId="7821"/>
    <cellStyle name="Millares 13 76" xfId="7822"/>
    <cellStyle name="Millares 13 77" xfId="7823"/>
    <cellStyle name="Millares 13 78" xfId="7824"/>
    <cellStyle name="Millares 13 8" xfId="381"/>
    <cellStyle name="Millares 13 8 2" xfId="3638"/>
    <cellStyle name="Millares 13 9" xfId="382"/>
    <cellStyle name="Millares 13 9 2" xfId="3639"/>
    <cellStyle name="Millares 14" xfId="383"/>
    <cellStyle name="Millares 14 10" xfId="384"/>
    <cellStyle name="Millares 14 10 2" xfId="3641"/>
    <cellStyle name="Millares 14 11" xfId="385"/>
    <cellStyle name="Millares 14 11 2" xfId="3642"/>
    <cellStyle name="Millares 14 12" xfId="386"/>
    <cellStyle name="Millares 14 12 2" xfId="3643"/>
    <cellStyle name="Millares 14 13" xfId="387"/>
    <cellStyle name="Millares 14 13 2" xfId="3644"/>
    <cellStyle name="Millares 14 14" xfId="388"/>
    <cellStyle name="Millares 14 14 2" xfId="3645"/>
    <cellStyle name="Millares 14 15" xfId="389"/>
    <cellStyle name="Millares 14 15 2" xfId="3646"/>
    <cellStyle name="Millares 14 16" xfId="3640"/>
    <cellStyle name="Millares 14 2" xfId="390"/>
    <cellStyle name="Millares 14 2 2" xfId="3647"/>
    <cellStyle name="Millares 14 3" xfId="391"/>
    <cellStyle name="Millares 14 3 2" xfId="3648"/>
    <cellStyle name="Millares 14 4" xfId="392"/>
    <cellStyle name="Millares 14 4 2" xfId="3649"/>
    <cellStyle name="Millares 14 5" xfId="393"/>
    <cellStyle name="Millares 14 5 2" xfId="3650"/>
    <cellStyle name="Millares 14 6" xfId="394"/>
    <cellStyle name="Millares 14 6 2" xfId="3651"/>
    <cellStyle name="Millares 14 7" xfId="395"/>
    <cellStyle name="Millares 14 7 2" xfId="3652"/>
    <cellStyle name="Millares 14 8" xfId="396"/>
    <cellStyle name="Millares 14 8 2" xfId="3653"/>
    <cellStyle name="Millares 14 9" xfId="397"/>
    <cellStyle name="Millares 14 9 2" xfId="3654"/>
    <cellStyle name="Millares 15" xfId="398"/>
    <cellStyle name="Millares 15 10" xfId="399"/>
    <cellStyle name="Millares 15 10 2" xfId="3656"/>
    <cellStyle name="Millares 15 11" xfId="400"/>
    <cellStyle name="Millares 15 11 2" xfId="3657"/>
    <cellStyle name="Millares 15 12" xfId="3655"/>
    <cellStyle name="Millares 15 2" xfId="401"/>
    <cellStyle name="Millares 15 2 2" xfId="3658"/>
    <cellStyle name="Millares 15 3" xfId="402"/>
    <cellStyle name="Millares 15 3 2" xfId="3659"/>
    <cellStyle name="Millares 15 4" xfId="403"/>
    <cellStyle name="Millares 15 4 2" xfId="3660"/>
    <cellStyle name="Millares 15 5" xfId="404"/>
    <cellStyle name="Millares 15 5 2" xfId="3661"/>
    <cellStyle name="Millares 15 6" xfId="405"/>
    <cellStyle name="Millares 15 6 2" xfId="3662"/>
    <cellStyle name="Millares 15 7" xfId="406"/>
    <cellStyle name="Millares 15 7 2" xfId="3663"/>
    <cellStyle name="Millares 15 8" xfId="407"/>
    <cellStyle name="Millares 15 8 2" xfId="3664"/>
    <cellStyle name="Millares 15 9" xfId="408"/>
    <cellStyle name="Millares 15 9 2" xfId="3665"/>
    <cellStyle name="Millares 16" xfId="409"/>
    <cellStyle name="Millares 16 10" xfId="410"/>
    <cellStyle name="Millares 16 10 2" xfId="3667"/>
    <cellStyle name="Millares 16 11" xfId="411"/>
    <cellStyle name="Millares 16 11 2" xfId="3668"/>
    <cellStyle name="Millares 16 12" xfId="3666"/>
    <cellStyle name="Millares 16 2" xfId="412"/>
    <cellStyle name="Millares 16 2 2" xfId="3669"/>
    <cellStyle name="Millares 16 3" xfId="413"/>
    <cellStyle name="Millares 16 3 2" xfId="3670"/>
    <cellStyle name="Millares 16 4" xfId="414"/>
    <cellStyle name="Millares 16 4 2" xfId="3671"/>
    <cellStyle name="Millares 16 5" xfId="415"/>
    <cellStyle name="Millares 16 5 2" xfId="3672"/>
    <cellStyle name="Millares 16 6" xfId="416"/>
    <cellStyle name="Millares 16 6 2" xfId="3673"/>
    <cellStyle name="Millares 16 7" xfId="417"/>
    <cellStyle name="Millares 16 7 2" xfId="3674"/>
    <cellStyle name="Millares 16 8" xfId="418"/>
    <cellStyle name="Millares 16 8 2" xfId="3675"/>
    <cellStyle name="Millares 16 9" xfId="419"/>
    <cellStyle name="Millares 16 9 2" xfId="3676"/>
    <cellStyle name="Millares 17" xfId="420"/>
    <cellStyle name="Millares 17 10" xfId="421"/>
    <cellStyle name="Millares 17 10 2" xfId="3678"/>
    <cellStyle name="Millares 17 11" xfId="422"/>
    <cellStyle name="Millares 17 11 2" xfId="3679"/>
    <cellStyle name="Millares 17 12" xfId="3677"/>
    <cellStyle name="Millares 17 2" xfId="423"/>
    <cellStyle name="Millares 17 2 2" xfId="3680"/>
    <cellStyle name="Millares 17 3" xfId="424"/>
    <cellStyle name="Millares 17 3 2" xfId="3681"/>
    <cellStyle name="Millares 17 4" xfId="425"/>
    <cellStyle name="Millares 17 4 2" xfId="3682"/>
    <cellStyle name="Millares 17 5" xfId="426"/>
    <cellStyle name="Millares 17 5 2" xfId="3683"/>
    <cellStyle name="Millares 17 6" xfId="427"/>
    <cellStyle name="Millares 17 6 2" xfId="3684"/>
    <cellStyle name="Millares 17 7" xfId="428"/>
    <cellStyle name="Millares 17 7 2" xfId="3685"/>
    <cellStyle name="Millares 17 8" xfId="429"/>
    <cellStyle name="Millares 17 8 2" xfId="3686"/>
    <cellStyle name="Millares 17 9" xfId="430"/>
    <cellStyle name="Millares 17 9 2" xfId="3687"/>
    <cellStyle name="Millares 18" xfId="431"/>
    <cellStyle name="Millares 18 10" xfId="432"/>
    <cellStyle name="Millares 18 10 2" xfId="3689"/>
    <cellStyle name="Millares 18 11" xfId="433"/>
    <cellStyle name="Millares 18 11 2" xfId="3690"/>
    <cellStyle name="Millares 18 12" xfId="3688"/>
    <cellStyle name="Millares 18 2" xfId="434"/>
    <cellStyle name="Millares 18 2 2" xfId="3691"/>
    <cellStyle name="Millares 18 3" xfId="435"/>
    <cellStyle name="Millares 18 3 2" xfId="3692"/>
    <cellStyle name="Millares 18 4" xfId="436"/>
    <cellStyle name="Millares 18 4 2" xfId="3693"/>
    <cellStyle name="Millares 18 5" xfId="437"/>
    <cellStyle name="Millares 18 5 2" xfId="3694"/>
    <cellStyle name="Millares 18 6" xfId="438"/>
    <cellStyle name="Millares 18 6 2" xfId="3695"/>
    <cellStyle name="Millares 18 7" xfId="439"/>
    <cellStyle name="Millares 18 7 2" xfId="3696"/>
    <cellStyle name="Millares 18 8" xfId="440"/>
    <cellStyle name="Millares 18 8 2" xfId="3697"/>
    <cellStyle name="Millares 18 9" xfId="441"/>
    <cellStyle name="Millares 18 9 2" xfId="3698"/>
    <cellStyle name="Millares 19" xfId="442"/>
    <cellStyle name="Millares 19 2" xfId="443"/>
    <cellStyle name="Millares 19 2 2" xfId="3700"/>
    <cellStyle name="Millares 19 3" xfId="444"/>
    <cellStyle name="Millares 19 3 2" xfId="3701"/>
    <cellStyle name="Millares 19 4" xfId="445"/>
    <cellStyle name="Millares 19 4 2" xfId="3702"/>
    <cellStyle name="Millares 19 5" xfId="446"/>
    <cellStyle name="Millares 19 5 2" xfId="3703"/>
    <cellStyle name="Millares 19 6" xfId="447"/>
    <cellStyle name="Millares 19 6 2" xfId="3704"/>
    <cellStyle name="Millares 19 7" xfId="448"/>
    <cellStyle name="Millares 19 7 2" xfId="3705"/>
    <cellStyle name="Millares 19 8" xfId="3699"/>
    <cellStyle name="Millares 2" xfId="7825"/>
    <cellStyle name="Millares 2 10" xfId="450"/>
    <cellStyle name="Millares 2 10 2" xfId="1481"/>
    <cellStyle name="Millares 2 10 3" xfId="4358"/>
    <cellStyle name="Millares 2 10 4" xfId="4437"/>
    <cellStyle name="Millares 2 11" xfId="451"/>
    <cellStyle name="Millares 2 11 2" xfId="1482"/>
    <cellStyle name="Millares 2 11 3" xfId="4359"/>
    <cellStyle name="Millares 2 11 4" xfId="4735"/>
    <cellStyle name="Millares 2 12" xfId="452"/>
    <cellStyle name="Millares 2 12 2" xfId="1483"/>
    <cellStyle name="Millares 2 12 3" xfId="4360"/>
    <cellStyle name="Millares 2 12 4" xfId="4734"/>
    <cellStyle name="Millares 2 13" xfId="453"/>
    <cellStyle name="Millares 2 13 2" xfId="1484"/>
    <cellStyle name="Millares 2 13 3" xfId="4361"/>
    <cellStyle name="Millares 2 13 4" xfId="4436"/>
    <cellStyle name="Millares 2 14" xfId="454"/>
    <cellStyle name="Millares 2 14 2" xfId="1485"/>
    <cellStyle name="Millares 2 14 3" xfId="4362"/>
    <cellStyle name="Millares 2 14 4" xfId="4435"/>
    <cellStyle name="Millares 2 15" xfId="455"/>
    <cellStyle name="Millares 2 15 2" xfId="1486"/>
    <cellStyle name="Millares 2 15 3" xfId="4363"/>
    <cellStyle name="Millares 2 15 4" xfId="4733"/>
    <cellStyle name="Millares 2 16" xfId="456"/>
    <cellStyle name="Millares 2 16 2" xfId="1487"/>
    <cellStyle name="Millares 2 16 3" xfId="4364"/>
    <cellStyle name="Millares 2 16 4" xfId="4732"/>
    <cellStyle name="Millares 2 17" xfId="457"/>
    <cellStyle name="Millares 2 17 2" xfId="1488"/>
    <cellStyle name="Millares 2 17 3" xfId="4365"/>
    <cellStyle name="Millares 2 17 4" xfId="4434"/>
    <cellStyle name="Millares 2 18" xfId="458"/>
    <cellStyle name="Millares 2 18 2" xfId="1489"/>
    <cellStyle name="Millares 2 18 3" xfId="4366"/>
    <cellStyle name="Millares 2 18 4" xfId="4433"/>
    <cellStyle name="Millares 2 19" xfId="459"/>
    <cellStyle name="Millares 2 19 2" xfId="1490"/>
    <cellStyle name="Millares 2 19 3" xfId="4367"/>
    <cellStyle name="Millares 2 19 4" xfId="4731"/>
    <cellStyle name="Millares 2 2" xfId="449"/>
    <cellStyle name="Millares 2 2 10" xfId="3326"/>
    <cellStyle name="Millares 2 2 11" xfId="3227"/>
    <cellStyle name="Millares 2 2 12" xfId="3429"/>
    <cellStyle name="Millares 2 2 13" xfId="3707"/>
    <cellStyle name="Millares 2 2 14" xfId="4368"/>
    <cellStyle name="Millares 2 2 15" xfId="4730"/>
    <cellStyle name="Millares 2 2 16" xfId="7826"/>
    <cellStyle name="Millares 2 2 17" xfId="7827"/>
    <cellStyle name="Millares 2 2 18" xfId="7828"/>
    <cellStyle name="Millares 2 2 19" xfId="7829"/>
    <cellStyle name="Millares 2 2 2" xfId="460"/>
    <cellStyle name="Millares 2 2 20" xfId="7830"/>
    <cellStyle name="Millares 2 2 21" xfId="7831"/>
    <cellStyle name="Millares 2 2 22" xfId="7832"/>
    <cellStyle name="Millares 2 2 23" xfId="7833"/>
    <cellStyle name="Millares 2 2 24" xfId="7834"/>
    <cellStyle name="Millares 2 2 25" xfId="7835"/>
    <cellStyle name="Millares 2 2 26" xfId="7836"/>
    <cellStyle name="Millares 2 2 27" xfId="7837"/>
    <cellStyle name="Millares 2 2 28" xfId="7838"/>
    <cellStyle name="Millares 2 2 29" xfId="7839"/>
    <cellStyle name="Millares 2 2 3" xfId="2933"/>
    <cellStyle name="Millares 2 2 3 10" xfId="7840"/>
    <cellStyle name="Millares 2 2 3 11" xfId="7841"/>
    <cellStyle name="Millares 2 2 3 12" xfId="7842"/>
    <cellStyle name="Millares 2 2 3 13" xfId="7843"/>
    <cellStyle name="Millares 2 2 3 14" xfId="7844"/>
    <cellStyle name="Millares 2 2 3 15" xfId="7845"/>
    <cellStyle name="Millares 2 2 3 16" xfId="7846"/>
    <cellStyle name="Millares 2 2 3 17" xfId="7847"/>
    <cellStyle name="Millares 2 2 3 18" xfId="7848"/>
    <cellStyle name="Millares 2 2 3 19" xfId="7849"/>
    <cellStyle name="Millares 2 2 3 2" xfId="7850"/>
    <cellStyle name="Millares 2 2 3 20" xfId="7851"/>
    <cellStyle name="Millares 2 2 3 21" xfId="7852"/>
    <cellStyle name="Millares 2 2 3 22" xfId="7853"/>
    <cellStyle name="Millares 2 2 3 23" xfId="7854"/>
    <cellStyle name="Millares 2 2 3 24" xfId="7855"/>
    <cellStyle name="Millares 2 2 3 25" xfId="7856"/>
    <cellStyle name="Millares 2 2 3 26" xfId="7857"/>
    <cellStyle name="Millares 2 2 3 27" xfId="7858"/>
    <cellStyle name="Millares 2 2 3 28" xfId="7859"/>
    <cellStyle name="Millares 2 2 3 29" xfId="7860"/>
    <cellStyle name="Millares 2 2 3 3" xfId="7861"/>
    <cellStyle name="Millares 2 2 3 30" xfId="7862"/>
    <cellStyle name="Millares 2 2 3 31" xfId="7863"/>
    <cellStyle name="Millares 2 2 3 32" xfId="7864"/>
    <cellStyle name="Millares 2 2 3 33" xfId="7865"/>
    <cellStyle name="Millares 2 2 3 34" xfId="7866"/>
    <cellStyle name="Millares 2 2 3 35" xfId="7867"/>
    <cellStyle name="Millares 2 2 3 36" xfId="7868"/>
    <cellStyle name="Millares 2 2 3 37" xfId="7869"/>
    <cellStyle name="Millares 2 2 3 38" xfId="7870"/>
    <cellStyle name="Millares 2 2 3 39" xfId="7871"/>
    <cellStyle name="Millares 2 2 3 4" xfId="7872"/>
    <cellStyle name="Millares 2 2 3 40" xfId="7873"/>
    <cellStyle name="Millares 2 2 3 41" xfId="7874"/>
    <cellStyle name="Millares 2 2 3 42" xfId="7875"/>
    <cellStyle name="Millares 2 2 3 43" xfId="7876"/>
    <cellStyle name="Millares 2 2 3 44" xfId="7877"/>
    <cellStyle name="Millares 2 2 3 45" xfId="7878"/>
    <cellStyle name="Millares 2 2 3 46" xfId="7879"/>
    <cellStyle name="Millares 2 2 3 47" xfId="7880"/>
    <cellStyle name="Millares 2 2 3 48" xfId="7881"/>
    <cellStyle name="Millares 2 2 3 49" xfId="7882"/>
    <cellStyle name="Millares 2 2 3 5" xfId="7883"/>
    <cellStyle name="Millares 2 2 3 50" xfId="7884"/>
    <cellStyle name="Millares 2 2 3 51" xfId="7885"/>
    <cellStyle name="Millares 2 2 3 52" xfId="7886"/>
    <cellStyle name="Millares 2 2 3 53" xfId="7887"/>
    <cellStyle name="Millares 2 2 3 54" xfId="7888"/>
    <cellStyle name="Millares 2 2 3 55" xfId="7889"/>
    <cellStyle name="Millares 2 2 3 56" xfId="7890"/>
    <cellStyle name="Millares 2 2 3 57" xfId="7891"/>
    <cellStyle name="Millares 2 2 3 58" xfId="7892"/>
    <cellStyle name="Millares 2 2 3 59" xfId="7893"/>
    <cellStyle name="Millares 2 2 3 6" xfId="7894"/>
    <cellStyle name="Millares 2 2 3 60" xfId="7895"/>
    <cellStyle name="Millares 2 2 3 61" xfId="7896"/>
    <cellStyle name="Millares 2 2 3 62" xfId="7897"/>
    <cellStyle name="Millares 2 2 3 63" xfId="7898"/>
    <cellStyle name="Millares 2 2 3 7" xfId="7899"/>
    <cellStyle name="Millares 2 2 3 8" xfId="7900"/>
    <cellStyle name="Millares 2 2 3 9" xfId="7901"/>
    <cellStyle name="Millares 2 2 30" xfId="7902"/>
    <cellStyle name="Millares 2 2 31" xfId="7903"/>
    <cellStyle name="Millares 2 2 32" xfId="7904"/>
    <cellStyle name="Millares 2 2 33" xfId="7905"/>
    <cellStyle name="Millares 2 2 34" xfId="7906"/>
    <cellStyle name="Millares 2 2 35" xfId="7907"/>
    <cellStyle name="Millares 2 2 36" xfId="7908"/>
    <cellStyle name="Millares 2 2 37" xfId="7909"/>
    <cellStyle name="Millares 2 2 38" xfId="7910"/>
    <cellStyle name="Millares 2 2 39" xfId="7911"/>
    <cellStyle name="Millares 2 2 4" xfId="3041"/>
    <cellStyle name="Millares 2 2 40" xfId="7912"/>
    <cellStyle name="Millares 2 2 41" xfId="7913"/>
    <cellStyle name="Millares 2 2 42" xfId="7914"/>
    <cellStyle name="Millares 2 2 43" xfId="7915"/>
    <cellStyle name="Millares 2 2 44" xfId="7916"/>
    <cellStyle name="Millares 2 2 45" xfId="7917"/>
    <cellStyle name="Millares 2 2 46" xfId="7918"/>
    <cellStyle name="Millares 2 2 47" xfId="7919"/>
    <cellStyle name="Millares 2 2 48" xfId="7920"/>
    <cellStyle name="Millares 2 2 49" xfId="7921"/>
    <cellStyle name="Millares 2 2 5" xfId="2743"/>
    <cellStyle name="Millares 2 2 50" xfId="7922"/>
    <cellStyle name="Millares 2 2 51" xfId="7923"/>
    <cellStyle name="Millares 2 2 52" xfId="7924"/>
    <cellStyle name="Millares 2 2 53" xfId="7925"/>
    <cellStyle name="Millares 2 2 54" xfId="7926"/>
    <cellStyle name="Millares 2 2 55" xfId="7927"/>
    <cellStyle name="Millares 2 2 56" xfId="7928"/>
    <cellStyle name="Millares 2 2 57" xfId="7929"/>
    <cellStyle name="Millares 2 2 58" xfId="7930"/>
    <cellStyle name="Millares 2 2 59" xfId="7931"/>
    <cellStyle name="Millares 2 2 6" xfId="2983"/>
    <cellStyle name="Millares 2 2 60" xfId="7932"/>
    <cellStyle name="Millares 2 2 61" xfId="7933"/>
    <cellStyle name="Millares 2 2 62" xfId="7934"/>
    <cellStyle name="Millares 2 2 63" xfId="7935"/>
    <cellStyle name="Millares 2 2 64" xfId="7936"/>
    <cellStyle name="Millares 2 2 65" xfId="7937"/>
    <cellStyle name="Millares 2 2 66" xfId="7938"/>
    <cellStyle name="Millares 2 2 67" xfId="7939"/>
    <cellStyle name="Millares 2 2 68" xfId="7940"/>
    <cellStyle name="Millares 2 2 69" xfId="7941"/>
    <cellStyle name="Millares 2 2 7" xfId="3185"/>
    <cellStyle name="Millares 2 2 70" xfId="7942"/>
    <cellStyle name="Millares 2 2 71" xfId="7943"/>
    <cellStyle name="Millares 2 2 72" xfId="7944"/>
    <cellStyle name="Millares 2 2 73" xfId="7945"/>
    <cellStyle name="Millares 2 2 74" xfId="7946"/>
    <cellStyle name="Millares 2 2 75" xfId="7947"/>
    <cellStyle name="Millares 2 2 76" xfId="7948"/>
    <cellStyle name="Millares 2 2 77" xfId="7949"/>
    <cellStyle name="Millares 2 2 8" xfId="3330"/>
    <cellStyle name="Millares 2 2 9" xfId="3323"/>
    <cellStyle name="Millares 2 20" xfId="461"/>
    <cellStyle name="Millares 2 20 2" xfId="1491"/>
    <cellStyle name="Millares 2 20 3" xfId="4369"/>
    <cellStyle name="Millares 2 20 4" xfId="4432"/>
    <cellStyle name="Millares 2 21" xfId="462"/>
    <cellStyle name="Millares 2 21 2" xfId="2195"/>
    <cellStyle name="Millares 2 21 3" xfId="4695"/>
    <cellStyle name="Millares 2 21 4" xfId="4666"/>
    <cellStyle name="Millares 2 22" xfId="463"/>
    <cellStyle name="Millares 2 22 2" xfId="2196"/>
    <cellStyle name="Millares 2 22 3" xfId="4696"/>
    <cellStyle name="Millares 2 22 4" xfId="4104"/>
    <cellStyle name="Millares 2 23" xfId="464"/>
    <cellStyle name="Millares 2 23 2" xfId="2499"/>
    <cellStyle name="Millares 2 23 2 2" xfId="3708"/>
    <cellStyle name="Millares 2 23 3" xfId="4853"/>
    <cellStyle name="Millares 2 23 4" xfId="5539"/>
    <cellStyle name="Millares 2 24" xfId="465"/>
    <cellStyle name="Millares 2 24 2" xfId="2707"/>
    <cellStyle name="Millares 2 24 2 2" xfId="3709"/>
    <cellStyle name="Millares 2 24 3" xfId="4946"/>
    <cellStyle name="Millares 2 24 4" xfId="5571"/>
    <cellStyle name="Millares 2 25" xfId="466"/>
    <cellStyle name="Millares 2 25 2" xfId="2826"/>
    <cellStyle name="Millares 2 25 2 2" xfId="3710"/>
    <cellStyle name="Millares 2 25 3" xfId="5014"/>
    <cellStyle name="Millares 2 25 4" xfId="5592"/>
    <cellStyle name="Millares 2 26" xfId="842"/>
    <cellStyle name="Millares 2 26 2" xfId="2859"/>
    <cellStyle name="Millares 2 26 2 2" xfId="3929"/>
    <cellStyle name="Millares 2 26 3" xfId="5037"/>
    <cellStyle name="Millares 2 26 4" xfId="5605"/>
    <cellStyle name="Millares 2 27" xfId="1480"/>
    <cellStyle name="Millares 2 27 2" xfId="2877"/>
    <cellStyle name="Millares 2 27 3" xfId="5055"/>
    <cellStyle name="Millares 2 27 4" xfId="5626"/>
    <cellStyle name="Millares 2 28" xfId="2892"/>
    <cellStyle name="Millares 2 29" xfId="3706"/>
    <cellStyle name="Millares 2 3" xfId="467"/>
    <cellStyle name="Millares 2 3 10" xfId="7950"/>
    <cellStyle name="Millares 2 3 11" xfId="7951"/>
    <cellStyle name="Millares 2 3 12" xfId="7952"/>
    <cellStyle name="Millares 2 3 13" xfId="7953"/>
    <cellStyle name="Millares 2 3 14" xfId="7954"/>
    <cellStyle name="Millares 2 3 15" xfId="7955"/>
    <cellStyle name="Millares 2 3 16" xfId="7956"/>
    <cellStyle name="Millares 2 3 17" xfId="7957"/>
    <cellStyle name="Millares 2 3 18" xfId="7958"/>
    <cellStyle name="Millares 2 3 19" xfId="7959"/>
    <cellStyle name="Millares 2 3 2" xfId="1492"/>
    <cellStyle name="Millares 2 3 20" xfId="7960"/>
    <cellStyle name="Millares 2 3 21" xfId="7961"/>
    <cellStyle name="Millares 2 3 22" xfId="7962"/>
    <cellStyle name="Millares 2 3 23" xfId="7963"/>
    <cellStyle name="Millares 2 3 24" xfId="7964"/>
    <cellStyle name="Millares 2 3 25" xfId="7965"/>
    <cellStyle name="Millares 2 3 26" xfId="7966"/>
    <cellStyle name="Millares 2 3 27" xfId="7967"/>
    <cellStyle name="Millares 2 3 28" xfId="7968"/>
    <cellStyle name="Millares 2 3 29" xfId="7969"/>
    <cellStyle name="Millares 2 3 3" xfId="4370"/>
    <cellStyle name="Millares 2 3 30" xfId="7970"/>
    <cellStyle name="Millares 2 3 31" xfId="7971"/>
    <cellStyle name="Millares 2 3 32" xfId="7972"/>
    <cellStyle name="Millares 2 3 33" xfId="7973"/>
    <cellStyle name="Millares 2 3 34" xfId="7974"/>
    <cellStyle name="Millares 2 3 35" xfId="7975"/>
    <cellStyle name="Millares 2 3 36" xfId="7976"/>
    <cellStyle name="Millares 2 3 37" xfId="7977"/>
    <cellStyle name="Millares 2 3 38" xfId="7978"/>
    <cellStyle name="Millares 2 3 39" xfId="7979"/>
    <cellStyle name="Millares 2 3 4" xfId="4431"/>
    <cellStyle name="Millares 2 3 40" xfId="7980"/>
    <cellStyle name="Millares 2 3 41" xfId="7981"/>
    <cellStyle name="Millares 2 3 42" xfId="7982"/>
    <cellStyle name="Millares 2 3 43" xfId="7983"/>
    <cellStyle name="Millares 2 3 44" xfId="7984"/>
    <cellStyle name="Millares 2 3 45" xfId="7985"/>
    <cellStyle name="Millares 2 3 46" xfId="7986"/>
    <cellStyle name="Millares 2 3 47" xfId="7987"/>
    <cellStyle name="Millares 2 3 48" xfId="7988"/>
    <cellStyle name="Millares 2 3 49" xfId="7989"/>
    <cellStyle name="Millares 2 3 5" xfId="7990"/>
    <cellStyle name="Millares 2 3 50" xfId="7991"/>
    <cellStyle name="Millares 2 3 51" xfId="7992"/>
    <cellStyle name="Millares 2 3 52" xfId="7993"/>
    <cellStyle name="Millares 2 3 53" xfId="7994"/>
    <cellStyle name="Millares 2 3 54" xfId="7995"/>
    <cellStyle name="Millares 2 3 55" xfId="7996"/>
    <cellStyle name="Millares 2 3 56" xfId="7997"/>
    <cellStyle name="Millares 2 3 57" xfId="7998"/>
    <cellStyle name="Millares 2 3 58" xfId="7999"/>
    <cellStyle name="Millares 2 3 59" xfId="8000"/>
    <cellStyle name="Millares 2 3 6" xfId="8001"/>
    <cellStyle name="Millares 2 3 60" xfId="8002"/>
    <cellStyle name="Millares 2 3 61" xfId="8003"/>
    <cellStyle name="Millares 2 3 62" xfId="8004"/>
    <cellStyle name="Millares 2 3 63" xfId="8005"/>
    <cellStyle name="Millares 2 3 64" xfId="8006"/>
    <cellStyle name="Millares 2 3 65" xfId="8007"/>
    <cellStyle name="Millares 2 3 66" xfId="8008"/>
    <cellStyle name="Millares 2 3 7" xfId="8009"/>
    <cellStyle name="Millares 2 3 8" xfId="8010"/>
    <cellStyle name="Millares 2 3 9" xfId="8011"/>
    <cellStyle name="Millares 2 30" xfId="4357"/>
    <cellStyle name="Millares 2 31" xfId="4438"/>
    <cellStyle name="Millares 2 32" xfId="8012"/>
    <cellStyle name="Millares 2 33" xfId="8013"/>
    <cellStyle name="Millares 2 34" xfId="8014"/>
    <cellStyle name="Millares 2 35" xfId="8015"/>
    <cellStyle name="Millares 2 36" xfId="8016"/>
    <cellStyle name="Millares 2 37" xfId="8017"/>
    <cellStyle name="Millares 2 38" xfId="8018"/>
    <cellStyle name="Millares 2 39" xfId="8019"/>
    <cellStyle name="Millares 2 4" xfId="468"/>
    <cellStyle name="Millares 2 4 10" xfId="8020"/>
    <cellStyle name="Millares 2 4 11" xfId="8021"/>
    <cellStyle name="Millares 2 4 12" xfId="8022"/>
    <cellStyle name="Millares 2 4 13" xfId="8023"/>
    <cellStyle name="Millares 2 4 14" xfId="8024"/>
    <cellStyle name="Millares 2 4 15" xfId="8025"/>
    <cellStyle name="Millares 2 4 16" xfId="8026"/>
    <cellStyle name="Millares 2 4 17" xfId="8027"/>
    <cellStyle name="Millares 2 4 18" xfId="8028"/>
    <cellStyle name="Millares 2 4 19" xfId="8029"/>
    <cellStyle name="Millares 2 4 2" xfId="1493"/>
    <cellStyle name="Millares 2 4 20" xfId="8030"/>
    <cellStyle name="Millares 2 4 21" xfId="8031"/>
    <cellStyle name="Millares 2 4 22" xfId="8032"/>
    <cellStyle name="Millares 2 4 23" xfId="8033"/>
    <cellStyle name="Millares 2 4 24" xfId="8034"/>
    <cellStyle name="Millares 2 4 25" xfId="8035"/>
    <cellStyle name="Millares 2 4 26" xfId="8036"/>
    <cellStyle name="Millares 2 4 27" xfId="8037"/>
    <cellStyle name="Millares 2 4 28" xfId="8038"/>
    <cellStyle name="Millares 2 4 29" xfId="8039"/>
    <cellStyle name="Millares 2 4 3" xfId="4371"/>
    <cellStyle name="Millares 2 4 30" xfId="8040"/>
    <cellStyle name="Millares 2 4 31" xfId="8041"/>
    <cellStyle name="Millares 2 4 32" xfId="8042"/>
    <cellStyle name="Millares 2 4 33" xfId="8043"/>
    <cellStyle name="Millares 2 4 34" xfId="8044"/>
    <cellStyle name="Millares 2 4 35" xfId="8045"/>
    <cellStyle name="Millares 2 4 36" xfId="8046"/>
    <cellStyle name="Millares 2 4 37" xfId="8047"/>
    <cellStyle name="Millares 2 4 38" xfId="8048"/>
    <cellStyle name="Millares 2 4 39" xfId="8049"/>
    <cellStyle name="Millares 2 4 4" xfId="4729"/>
    <cellStyle name="Millares 2 4 40" xfId="8050"/>
    <cellStyle name="Millares 2 4 41" xfId="8051"/>
    <cellStyle name="Millares 2 4 42" xfId="8052"/>
    <cellStyle name="Millares 2 4 43" xfId="8053"/>
    <cellStyle name="Millares 2 4 44" xfId="8054"/>
    <cellStyle name="Millares 2 4 45" xfId="8055"/>
    <cellStyle name="Millares 2 4 46" xfId="8056"/>
    <cellStyle name="Millares 2 4 47" xfId="8057"/>
    <cellStyle name="Millares 2 4 48" xfId="8058"/>
    <cellStyle name="Millares 2 4 49" xfId="8059"/>
    <cellStyle name="Millares 2 4 5" xfId="8060"/>
    <cellStyle name="Millares 2 4 50" xfId="8061"/>
    <cellStyle name="Millares 2 4 51" xfId="8062"/>
    <cellStyle name="Millares 2 4 52" xfId="8063"/>
    <cellStyle name="Millares 2 4 53" xfId="8064"/>
    <cellStyle name="Millares 2 4 54" xfId="8065"/>
    <cellStyle name="Millares 2 4 55" xfId="8066"/>
    <cellStyle name="Millares 2 4 56" xfId="8067"/>
    <cellStyle name="Millares 2 4 57" xfId="8068"/>
    <cellStyle name="Millares 2 4 58" xfId="8069"/>
    <cellStyle name="Millares 2 4 59" xfId="8070"/>
    <cellStyle name="Millares 2 4 6" xfId="8071"/>
    <cellStyle name="Millares 2 4 60" xfId="8072"/>
    <cellStyle name="Millares 2 4 61" xfId="8073"/>
    <cellStyle name="Millares 2 4 62" xfId="8074"/>
    <cellStyle name="Millares 2 4 63" xfId="8075"/>
    <cellStyle name="Millares 2 4 64" xfId="8076"/>
    <cellStyle name="Millares 2 4 65" xfId="8077"/>
    <cellStyle name="Millares 2 4 66" xfId="8078"/>
    <cellStyle name="Millares 2 4 7" xfId="8079"/>
    <cellStyle name="Millares 2 4 8" xfId="8080"/>
    <cellStyle name="Millares 2 4 9" xfId="8081"/>
    <cellStyle name="Millares 2 40" xfId="8082"/>
    <cellStyle name="Millares 2 41" xfId="8083"/>
    <cellStyle name="Millares 2 42" xfId="8084"/>
    <cellStyle name="Millares 2 43" xfId="8085"/>
    <cellStyle name="Millares 2 44" xfId="8086"/>
    <cellStyle name="Millares 2 45" xfId="8087"/>
    <cellStyle name="Millares 2 46" xfId="8088"/>
    <cellStyle name="Millares 2 47" xfId="8089"/>
    <cellStyle name="Millares 2 48" xfId="8090"/>
    <cellStyle name="Millares 2 49" xfId="8091"/>
    <cellStyle name="Millares 2 5" xfId="469"/>
    <cellStyle name="Millares 2 5 10" xfId="8092"/>
    <cellStyle name="Millares 2 5 11" xfId="8093"/>
    <cellStyle name="Millares 2 5 12" xfId="8094"/>
    <cellStyle name="Millares 2 5 13" xfId="8095"/>
    <cellStyle name="Millares 2 5 14" xfId="8096"/>
    <cellStyle name="Millares 2 5 15" xfId="8097"/>
    <cellStyle name="Millares 2 5 16" xfId="8098"/>
    <cellStyle name="Millares 2 5 17" xfId="8099"/>
    <cellStyle name="Millares 2 5 18" xfId="8100"/>
    <cellStyle name="Millares 2 5 19" xfId="8101"/>
    <cellStyle name="Millares 2 5 2" xfId="1494"/>
    <cellStyle name="Millares 2 5 20" xfId="8102"/>
    <cellStyle name="Millares 2 5 21" xfId="8103"/>
    <cellStyle name="Millares 2 5 22" xfId="8104"/>
    <cellStyle name="Millares 2 5 23" xfId="8105"/>
    <cellStyle name="Millares 2 5 24" xfId="8106"/>
    <cellStyle name="Millares 2 5 25" xfId="8107"/>
    <cellStyle name="Millares 2 5 26" xfId="8108"/>
    <cellStyle name="Millares 2 5 27" xfId="8109"/>
    <cellStyle name="Millares 2 5 28" xfId="8110"/>
    <cellStyle name="Millares 2 5 29" xfId="8111"/>
    <cellStyle name="Millares 2 5 3" xfId="4372"/>
    <cellStyle name="Millares 2 5 30" xfId="8112"/>
    <cellStyle name="Millares 2 5 31" xfId="8113"/>
    <cellStyle name="Millares 2 5 32" xfId="8114"/>
    <cellStyle name="Millares 2 5 33" xfId="8115"/>
    <cellStyle name="Millares 2 5 34" xfId="8116"/>
    <cellStyle name="Millares 2 5 35" xfId="8117"/>
    <cellStyle name="Millares 2 5 36" xfId="8118"/>
    <cellStyle name="Millares 2 5 37" xfId="8119"/>
    <cellStyle name="Millares 2 5 38" xfId="8120"/>
    <cellStyle name="Millares 2 5 39" xfId="8121"/>
    <cellStyle name="Millares 2 5 4" xfId="4728"/>
    <cellStyle name="Millares 2 5 40" xfId="8122"/>
    <cellStyle name="Millares 2 5 41" xfId="8123"/>
    <cellStyle name="Millares 2 5 42" xfId="8124"/>
    <cellStyle name="Millares 2 5 43" xfId="8125"/>
    <cellStyle name="Millares 2 5 44" xfId="8126"/>
    <cellStyle name="Millares 2 5 45" xfId="8127"/>
    <cellStyle name="Millares 2 5 46" xfId="8128"/>
    <cellStyle name="Millares 2 5 47" xfId="8129"/>
    <cellStyle name="Millares 2 5 48" xfId="8130"/>
    <cellStyle name="Millares 2 5 49" xfId="8131"/>
    <cellStyle name="Millares 2 5 5" xfId="8132"/>
    <cellStyle name="Millares 2 5 50" xfId="8133"/>
    <cellStyle name="Millares 2 5 51" xfId="8134"/>
    <cellStyle name="Millares 2 5 52" xfId="8135"/>
    <cellStyle name="Millares 2 5 53" xfId="8136"/>
    <cellStyle name="Millares 2 5 54" xfId="8137"/>
    <cellStyle name="Millares 2 5 55" xfId="8138"/>
    <cellStyle name="Millares 2 5 56" xfId="8139"/>
    <cellStyle name="Millares 2 5 57" xfId="8140"/>
    <cellStyle name="Millares 2 5 58" xfId="8141"/>
    <cellStyle name="Millares 2 5 59" xfId="8142"/>
    <cellStyle name="Millares 2 5 6" xfId="8143"/>
    <cellStyle name="Millares 2 5 60" xfId="8144"/>
    <cellStyle name="Millares 2 5 61" xfId="8145"/>
    <cellStyle name="Millares 2 5 62" xfId="8146"/>
    <cellStyle name="Millares 2 5 63" xfId="8147"/>
    <cellStyle name="Millares 2 5 64" xfId="8148"/>
    <cellStyle name="Millares 2 5 65" xfId="8149"/>
    <cellStyle name="Millares 2 5 66" xfId="8150"/>
    <cellStyle name="Millares 2 5 7" xfId="8151"/>
    <cellStyle name="Millares 2 5 8" xfId="8152"/>
    <cellStyle name="Millares 2 5 9" xfId="8153"/>
    <cellStyle name="Millares 2 50" xfId="8154"/>
    <cellStyle name="Millares 2 51" xfId="8155"/>
    <cellStyle name="Millares 2 52" xfId="8156"/>
    <cellStyle name="Millares 2 53" xfId="8157"/>
    <cellStyle name="Millares 2 54" xfId="8158"/>
    <cellStyle name="Millares 2 55" xfId="8159"/>
    <cellStyle name="Millares 2 56" xfId="8160"/>
    <cellStyle name="Millares 2 57" xfId="8161"/>
    <cellStyle name="Millares 2 58" xfId="8162"/>
    <cellStyle name="Millares 2 59" xfId="8163"/>
    <cellStyle name="Millares 2 6" xfId="470"/>
    <cellStyle name="Millares 2 6 2" xfId="1495"/>
    <cellStyle name="Millares 2 6 3" xfId="4373"/>
    <cellStyle name="Millares 2 6 4" xfId="4727"/>
    <cellStyle name="Millares 2 60" xfId="8164"/>
    <cellStyle name="Millares 2 61" xfId="8165"/>
    <cellStyle name="Millares 2 62" xfId="8166"/>
    <cellStyle name="Millares 2 63" xfId="8167"/>
    <cellStyle name="Millares 2 64" xfId="8168"/>
    <cellStyle name="Millares 2 65" xfId="8169"/>
    <cellStyle name="Millares 2 66" xfId="8170"/>
    <cellStyle name="Millares 2 67" xfId="8171"/>
    <cellStyle name="Millares 2 68" xfId="8172"/>
    <cellStyle name="Millares 2 69" xfId="8173"/>
    <cellStyle name="Millares 2 7" xfId="471"/>
    <cellStyle name="Millares 2 7 2" xfId="1496"/>
    <cellStyle name="Millares 2 7 3" xfId="4374"/>
    <cellStyle name="Millares 2 7 4" xfId="4429"/>
    <cellStyle name="Millares 2 70" xfId="8174"/>
    <cellStyle name="Millares 2 71" xfId="8175"/>
    <cellStyle name="Millares 2 72" xfId="8176"/>
    <cellStyle name="Millares 2 73" xfId="8177"/>
    <cellStyle name="Millares 2 74" xfId="8178"/>
    <cellStyle name="Millares 2 75" xfId="8179"/>
    <cellStyle name="Millares 2 76" xfId="8180"/>
    <cellStyle name="Millares 2 77" xfId="8181"/>
    <cellStyle name="Millares 2 78" xfId="8182"/>
    <cellStyle name="Millares 2 79" xfId="8183"/>
    <cellStyle name="Millares 2 8" xfId="472"/>
    <cellStyle name="Millares 2 8 2" xfId="1497"/>
    <cellStyle name="Millares 2 8 3" xfId="4375"/>
    <cellStyle name="Millares 2 8 4" xfId="4726"/>
    <cellStyle name="Millares 2 80" xfId="8184"/>
    <cellStyle name="Millares 2 81" xfId="8185"/>
    <cellStyle name="Millares 2 82" xfId="8186"/>
    <cellStyle name="Millares 2 83" xfId="8187"/>
    <cellStyle name="Millares 2 84" xfId="8188"/>
    <cellStyle name="Millares 2 85" xfId="8189"/>
    <cellStyle name="Millares 2 86" xfId="8190"/>
    <cellStyle name="Millares 2 87" xfId="8191"/>
    <cellStyle name="Millares 2 88" xfId="8192"/>
    <cellStyle name="Millares 2 89" xfId="8193"/>
    <cellStyle name="Millares 2 9" xfId="473"/>
    <cellStyle name="Millares 2 9 2" xfId="1498"/>
    <cellStyle name="Millares 2 9 3" xfId="4376"/>
    <cellStyle name="Millares 2 9 4" xfId="4428"/>
    <cellStyle name="Millares 2 90" xfId="8194"/>
    <cellStyle name="Millares 2 91" xfId="8195"/>
    <cellStyle name="Millares 2 92" xfId="8196"/>
    <cellStyle name="Millares 2 93" xfId="8197"/>
    <cellStyle name="Millares 2 94" xfId="8198"/>
    <cellStyle name="Millares 2 95" xfId="8199"/>
    <cellStyle name="Millares 2_Anuario de Estadisticas Economicas 2010_Sector Servicios 2" xfId="8200"/>
    <cellStyle name="Millares 20" xfId="474"/>
    <cellStyle name="Millares 20 2" xfId="475"/>
    <cellStyle name="Millares 20 2 2" xfId="3712"/>
    <cellStyle name="Millares 20 3" xfId="476"/>
    <cellStyle name="Millares 20 3 2" xfId="3713"/>
    <cellStyle name="Millares 20 4" xfId="477"/>
    <cellStyle name="Millares 20 4 2" xfId="3714"/>
    <cellStyle name="Millares 20 5" xfId="478"/>
    <cellStyle name="Millares 20 5 2" xfId="3715"/>
    <cellStyle name="Millares 20 6" xfId="479"/>
    <cellStyle name="Millares 20 6 2" xfId="3716"/>
    <cellStyle name="Millares 20 7" xfId="480"/>
    <cellStyle name="Millares 20 7 2" xfId="3717"/>
    <cellStyle name="Millares 20 8" xfId="3711"/>
    <cellStyle name="Millares 21" xfId="481"/>
    <cellStyle name="Millares 21 2" xfId="482"/>
    <cellStyle name="Millares 21 2 2" xfId="3719"/>
    <cellStyle name="Millares 21 3" xfId="483"/>
    <cellStyle name="Millares 21 3 2" xfId="3720"/>
    <cellStyle name="Millares 21 4" xfId="484"/>
    <cellStyle name="Millares 21 4 2" xfId="3721"/>
    <cellStyle name="Millares 21 5" xfId="485"/>
    <cellStyle name="Millares 21 5 2" xfId="3722"/>
    <cellStyle name="Millares 21 6" xfId="486"/>
    <cellStyle name="Millares 21 6 2" xfId="3723"/>
    <cellStyle name="Millares 21 7" xfId="487"/>
    <cellStyle name="Millares 21 7 2" xfId="3724"/>
    <cellStyle name="Millares 21 8" xfId="3718"/>
    <cellStyle name="Millares 22" xfId="488"/>
    <cellStyle name="Millares 22 2" xfId="489"/>
    <cellStyle name="Millares 22 2 2" xfId="3726"/>
    <cellStyle name="Millares 22 3" xfId="490"/>
    <cellStyle name="Millares 22 3 2" xfId="3727"/>
    <cellStyle name="Millares 22 4" xfId="491"/>
    <cellStyle name="Millares 22 4 2" xfId="3728"/>
    <cellStyle name="Millares 22 5" xfId="492"/>
    <cellStyle name="Millares 22 5 2" xfId="3729"/>
    <cellStyle name="Millares 22 6" xfId="493"/>
    <cellStyle name="Millares 22 6 2" xfId="3730"/>
    <cellStyle name="Millares 22 7" xfId="494"/>
    <cellStyle name="Millares 22 7 2" xfId="3731"/>
    <cellStyle name="Millares 22 8" xfId="3725"/>
    <cellStyle name="Millares 23" xfId="495"/>
    <cellStyle name="Millares 23 2" xfId="496"/>
    <cellStyle name="Millares 23 2 2" xfId="3733"/>
    <cellStyle name="Millares 23 3" xfId="497"/>
    <cellStyle name="Millares 23 3 2" xfId="3734"/>
    <cellStyle name="Millares 23 4" xfId="3732"/>
    <cellStyle name="Millares 24" xfId="498"/>
    <cellStyle name="Millares 24 2" xfId="499"/>
    <cellStyle name="Millares 24 2 2" xfId="3736"/>
    <cellStyle name="Millares 24 3" xfId="500"/>
    <cellStyle name="Millares 24 3 2" xfId="3737"/>
    <cellStyle name="Millares 24 4" xfId="3735"/>
    <cellStyle name="Millares 25" xfId="501"/>
    <cellStyle name="Millares 25 2" xfId="502"/>
    <cellStyle name="Millares 25 2 2" xfId="3739"/>
    <cellStyle name="Millares 25 3" xfId="503"/>
    <cellStyle name="Millares 25 3 2" xfId="3740"/>
    <cellStyle name="Millares 25 4" xfId="3738"/>
    <cellStyle name="Millares 26" xfId="504"/>
    <cellStyle name="Millares 26 2" xfId="505"/>
    <cellStyle name="Millares 26 2 2" xfId="3742"/>
    <cellStyle name="Millares 26 3" xfId="506"/>
    <cellStyle name="Millares 26 3 2" xfId="3743"/>
    <cellStyle name="Millares 26 4" xfId="3741"/>
    <cellStyle name="Millares 27" xfId="507"/>
    <cellStyle name="Millares 27 2" xfId="3744"/>
    <cellStyle name="Millares 28" xfId="508"/>
    <cellStyle name="Millares 28 2" xfId="3745"/>
    <cellStyle name="Millares 29" xfId="509"/>
    <cellStyle name="Millares 3" xfId="510"/>
    <cellStyle name="Millares 3 10" xfId="511"/>
    <cellStyle name="Millares 3 10 2" xfId="3746"/>
    <cellStyle name="Millares 3 11" xfId="512"/>
    <cellStyle name="Millares 3 11 2" xfId="3747"/>
    <cellStyle name="Millares 3 12" xfId="513"/>
    <cellStyle name="Millares 3 12 2" xfId="3748"/>
    <cellStyle name="Millares 3 13" xfId="514"/>
    <cellStyle name="Millares 3 13 2" xfId="3749"/>
    <cellStyle name="Millares 3 14" xfId="515"/>
    <cellStyle name="Millares 3 14 2" xfId="3750"/>
    <cellStyle name="Millares 3 15" xfId="516"/>
    <cellStyle name="Millares 3 15 2" xfId="3751"/>
    <cellStyle name="Millares 3 16" xfId="517"/>
    <cellStyle name="Millares 3 16 2" xfId="3752"/>
    <cellStyle name="Millares 3 17" xfId="518"/>
    <cellStyle name="Millares 3 17 2" xfId="3753"/>
    <cellStyle name="Millares 3 18" xfId="519"/>
    <cellStyle name="Millares 3 18 2" xfId="3754"/>
    <cellStyle name="Millares 3 19" xfId="520"/>
    <cellStyle name="Millares 3 19 2" xfId="3755"/>
    <cellStyle name="Millares 3 2" xfId="521"/>
    <cellStyle name="Millares 3 2 10" xfId="8201"/>
    <cellStyle name="Millares 3 2 11" xfId="8202"/>
    <cellStyle name="Millares 3 2 12" xfId="8203"/>
    <cellStyle name="Millares 3 2 13" xfId="8204"/>
    <cellStyle name="Millares 3 2 14" xfId="8205"/>
    <cellStyle name="Millares 3 2 15" xfId="8206"/>
    <cellStyle name="Millares 3 2 16" xfId="8207"/>
    <cellStyle name="Millares 3 2 17" xfId="8208"/>
    <cellStyle name="Millares 3 2 18" xfId="8209"/>
    <cellStyle name="Millares 3 2 19" xfId="8210"/>
    <cellStyle name="Millares 3 2 2" xfId="2197"/>
    <cellStyle name="Millares 3 2 20" xfId="8211"/>
    <cellStyle name="Millares 3 2 21" xfId="8212"/>
    <cellStyle name="Millares 3 2 22" xfId="8213"/>
    <cellStyle name="Millares 3 2 23" xfId="8214"/>
    <cellStyle name="Millares 3 2 24" xfId="8215"/>
    <cellStyle name="Millares 3 2 25" xfId="8216"/>
    <cellStyle name="Millares 3 2 26" xfId="8217"/>
    <cellStyle name="Millares 3 2 27" xfId="8218"/>
    <cellStyle name="Millares 3 2 28" xfId="8219"/>
    <cellStyle name="Millares 3 2 29" xfId="8220"/>
    <cellStyle name="Millares 3 2 3" xfId="4699"/>
    <cellStyle name="Millares 3 2 3 10" xfId="8221"/>
    <cellStyle name="Millares 3 2 3 11" xfId="8222"/>
    <cellStyle name="Millares 3 2 3 12" xfId="8223"/>
    <cellStyle name="Millares 3 2 3 13" xfId="8224"/>
    <cellStyle name="Millares 3 2 3 14" xfId="8225"/>
    <cellStyle name="Millares 3 2 3 15" xfId="8226"/>
    <cellStyle name="Millares 3 2 3 16" xfId="8227"/>
    <cellStyle name="Millares 3 2 3 17" xfId="8228"/>
    <cellStyle name="Millares 3 2 3 18" xfId="8229"/>
    <cellStyle name="Millares 3 2 3 19" xfId="8230"/>
    <cellStyle name="Millares 3 2 3 2" xfId="8231"/>
    <cellStyle name="Millares 3 2 3 20" xfId="8232"/>
    <cellStyle name="Millares 3 2 3 21" xfId="8233"/>
    <cellStyle name="Millares 3 2 3 22" xfId="8234"/>
    <cellStyle name="Millares 3 2 3 23" xfId="8235"/>
    <cellStyle name="Millares 3 2 3 24" xfId="8236"/>
    <cellStyle name="Millares 3 2 3 25" xfId="8237"/>
    <cellStyle name="Millares 3 2 3 26" xfId="8238"/>
    <cellStyle name="Millares 3 2 3 27" xfId="8239"/>
    <cellStyle name="Millares 3 2 3 28" xfId="8240"/>
    <cellStyle name="Millares 3 2 3 29" xfId="8241"/>
    <cellStyle name="Millares 3 2 3 3" xfId="8242"/>
    <cellStyle name="Millares 3 2 3 30" xfId="8243"/>
    <cellStyle name="Millares 3 2 3 31" xfId="8244"/>
    <cellStyle name="Millares 3 2 3 32" xfId="8245"/>
    <cellStyle name="Millares 3 2 3 33" xfId="8246"/>
    <cellStyle name="Millares 3 2 3 34" xfId="8247"/>
    <cellStyle name="Millares 3 2 3 35" xfId="8248"/>
    <cellStyle name="Millares 3 2 3 36" xfId="8249"/>
    <cellStyle name="Millares 3 2 3 37" xfId="8250"/>
    <cellStyle name="Millares 3 2 3 38" xfId="8251"/>
    <cellStyle name="Millares 3 2 3 39" xfId="8252"/>
    <cellStyle name="Millares 3 2 3 4" xfId="8253"/>
    <cellStyle name="Millares 3 2 3 40" xfId="8254"/>
    <cellStyle name="Millares 3 2 3 41" xfId="8255"/>
    <cellStyle name="Millares 3 2 3 42" xfId="8256"/>
    <cellStyle name="Millares 3 2 3 43" xfId="8257"/>
    <cellStyle name="Millares 3 2 3 44" xfId="8258"/>
    <cellStyle name="Millares 3 2 3 45" xfId="8259"/>
    <cellStyle name="Millares 3 2 3 46" xfId="8260"/>
    <cellStyle name="Millares 3 2 3 47" xfId="8261"/>
    <cellStyle name="Millares 3 2 3 48" xfId="8262"/>
    <cellStyle name="Millares 3 2 3 49" xfId="8263"/>
    <cellStyle name="Millares 3 2 3 5" xfId="8264"/>
    <cellStyle name="Millares 3 2 3 50" xfId="8265"/>
    <cellStyle name="Millares 3 2 3 51" xfId="8266"/>
    <cellStyle name="Millares 3 2 3 52" xfId="8267"/>
    <cellStyle name="Millares 3 2 3 53" xfId="8268"/>
    <cellStyle name="Millares 3 2 3 54" xfId="8269"/>
    <cellStyle name="Millares 3 2 3 55" xfId="8270"/>
    <cellStyle name="Millares 3 2 3 56" xfId="8271"/>
    <cellStyle name="Millares 3 2 3 57" xfId="8272"/>
    <cellStyle name="Millares 3 2 3 58" xfId="8273"/>
    <cellStyle name="Millares 3 2 3 59" xfId="8274"/>
    <cellStyle name="Millares 3 2 3 6" xfId="8275"/>
    <cellStyle name="Millares 3 2 3 60" xfId="8276"/>
    <cellStyle name="Millares 3 2 3 61" xfId="8277"/>
    <cellStyle name="Millares 3 2 3 62" xfId="8278"/>
    <cellStyle name="Millares 3 2 3 63" xfId="8279"/>
    <cellStyle name="Millares 3 2 3 7" xfId="8280"/>
    <cellStyle name="Millares 3 2 3 8" xfId="8281"/>
    <cellStyle name="Millares 3 2 3 9" xfId="8282"/>
    <cellStyle name="Millares 3 2 30" xfId="8283"/>
    <cellStyle name="Millares 3 2 31" xfId="8284"/>
    <cellStyle name="Millares 3 2 32" xfId="8285"/>
    <cellStyle name="Millares 3 2 33" xfId="8286"/>
    <cellStyle name="Millares 3 2 34" xfId="8287"/>
    <cellStyle name="Millares 3 2 35" xfId="8288"/>
    <cellStyle name="Millares 3 2 36" xfId="8289"/>
    <cellStyle name="Millares 3 2 37" xfId="8290"/>
    <cellStyle name="Millares 3 2 38" xfId="8291"/>
    <cellStyle name="Millares 3 2 39" xfId="8292"/>
    <cellStyle name="Millares 3 2 4" xfId="4103"/>
    <cellStyle name="Millares 3 2 40" xfId="8293"/>
    <cellStyle name="Millares 3 2 41" xfId="8294"/>
    <cellStyle name="Millares 3 2 42" xfId="8295"/>
    <cellStyle name="Millares 3 2 43" xfId="8296"/>
    <cellStyle name="Millares 3 2 44" xfId="8297"/>
    <cellStyle name="Millares 3 2 45" xfId="8298"/>
    <cellStyle name="Millares 3 2 46" xfId="8299"/>
    <cellStyle name="Millares 3 2 47" xfId="8300"/>
    <cellStyle name="Millares 3 2 48" xfId="8301"/>
    <cellStyle name="Millares 3 2 49" xfId="8302"/>
    <cellStyle name="Millares 3 2 5" xfId="8303"/>
    <cellStyle name="Millares 3 2 50" xfId="8304"/>
    <cellStyle name="Millares 3 2 51" xfId="8305"/>
    <cellStyle name="Millares 3 2 52" xfId="8306"/>
    <cellStyle name="Millares 3 2 53" xfId="8307"/>
    <cellStyle name="Millares 3 2 54" xfId="8308"/>
    <cellStyle name="Millares 3 2 55" xfId="8309"/>
    <cellStyle name="Millares 3 2 56" xfId="8310"/>
    <cellStyle name="Millares 3 2 57" xfId="8311"/>
    <cellStyle name="Millares 3 2 58" xfId="8312"/>
    <cellStyle name="Millares 3 2 59" xfId="8313"/>
    <cellStyle name="Millares 3 2 6" xfId="8314"/>
    <cellStyle name="Millares 3 2 60" xfId="8315"/>
    <cellStyle name="Millares 3 2 61" xfId="8316"/>
    <cellStyle name="Millares 3 2 62" xfId="8317"/>
    <cellStyle name="Millares 3 2 63" xfId="8318"/>
    <cellStyle name="Millares 3 2 64" xfId="8319"/>
    <cellStyle name="Millares 3 2 65" xfId="8320"/>
    <cellStyle name="Millares 3 2 66" xfId="8321"/>
    <cellStyle name="Millares 3 2 7" xfId="8322"/>
    <cellStyle name="Millares 3 2 8" xfId="8323"/>
    <cellStyle name="Millares 3 2 9" xfId="8324"/>
    <cellStyle name="Millares 3 20" xfId="522"/>
    <cellStyle name="Millares 3 20 2" xfId="3756"/>
    <cellStyle name="Millares 3 21" xfId="523"/>
    <cellStyle name="Millares 3 21 2" xfId="3757"/>
    <cellStyle name="Millares 3 22" xfId="524"/>
    <cellStyle name="Millares 3 22 2" xfId="3758"/>
    <cellStyle name="Millares 3 23" xfId="525"/>
    <cellStyle name="Millares 3 23 2" xfId="3759"/>
    <cellStyle name="Millares 3 24" xfId="526"/>
    <cellStyle name="Millares 3 24 2" xfId="3760"/>
    <cellStyle name="Millares 3 25" xfId="527"/>
    <cellStyle name="Millares 3 25 2" xfId="3761"/>
    <cellStyle name="Millares 3 26" xfId="8325"/>
    <cellStyle name="Millares 3 27" xfId="8326"/>
    <cellStyle name="Millares 3 3" xfId="528"/>
    <cellStyle name="Millares 3 3 10" xfId="8327"/>
    <cellStyle name="Millares 3 3 11" xfId="8328"/>
    <cellStyle name="Millares 3 3 12" xfId="8329"/>
    <cellStyle name="Millares 3 3 13" xfId="8330"/>
    <cellStyle name="Millares 3 3 14" xfId="8331"/>
    <cellStyle name="Millares 3 3 15" xfId="8332"/>
    <cellStyle name="Millares 3 3 16" xfId="8333"/>
    <cellStyle name="Millares 3 3 17" xfId="8334"/>
    <cellStyle name="Millares 3 3 18" xfId="8335"/>
    <cellStyle name="Millares 3 3 19" xfId="8336"/>
    <cellStyle name="Millares 3 3 2" xfId="3762"/>
    <cellStyle name="Millares 3 3 20" xfId="8337"/>
    <cellStyle name="Millares 3 3 21" xfId="8338"/>
    <cellStyle name="Millares 3 3 22" xfId="8339"/>
    <cellStyle name="Millares 3 3 23" xfId="8340"/>
    <cellStyle name="Millares 3 3 24" xfId="8341"/>
    <cellStyle name="Millares 3 3 25" xfId="8342"/>
    <cellStyle name="Millares 3 3 26" xfId="8343"/>
    <cellStyle name="Millares 3 3 27" xfId="8344"/>
    <cellStyle name="Millares 3 3 28" xfId="8345"/>
    <cellStyle name="Millares 3 3 29" xfId="8346"/>
    <cellStyle name="Millares 3 3 3" xfId="8347"/>
    <cellStyle name="Millares 3 3 30" xfId="8348"/>
    <cellStyle name="Millares 3 3 31" xfId="8349"/>
    <cellStyle name="Millares 3 3 32" xfId="8350"/>
    <cellStyle name="Millares 3 3 33" xfId="8351"/>
    <cellStyle name="Millares 3 3 34" xfId="8352"/>
    <cellStyle name="Millares 3 3 35" xfId="8353"/>
    <cellStyle name="Millares 3 3 36" xfId="8354"/>
    <cellStyle name="Millares 3 3 37" xfId="8355"/>
    <cellStyle name="Millares 3 3 38" xfId="8356"/>
    <cellStyle name="Millares 3 3 39" xfId="8357"/>
    <cellStyle name="Millares 3 3 4" xfId="8358"/>
    <cellStyle name="Millares 3 3 40" xfId="8359"/>
    <cellStyle name="Millares 3 3 41" xfId="8360"/>
    <cellStyle name="Millares 3 3 42" xfId="8361"/>
    <cellStyle name="Millares 3 3 43" xfId="8362"/>
    <cellStyle name="Millares 3 3 44" xfId="8363"/>
    <cellStyle name="Millares 3 3 45" xfId="8364"/>
    <cellStyle name="Millares 3 3 46" xfId="8365"/>
    <cellStyle name="Millares 3 3 47" xfId="8366"/>
    <cellStyle name="Millares 3 3 48" xfId="8367"/>
    <cellStyle name="Millares 3 3 49" xfId="8368"/>
    <cellStyle name="Millares 3 3 5" xfId="8369"/>
    <cellStyle name="Millares 3 3 50" xfId="8370"/>
    <cellStyle name="Millares 3 3 51" xfId="8371"/>
    <cellStyle name="Millares 3 3 52" xfId="8372"/>
    <cellStyle name="Millares 3 3 53" xfId="8373"/>
    <cellStyle name="Millares 3 3 54" xfId="8374"/>
    <cellStyle name="Millares 3 3 55" xfId="8375"/>
    <cellStyle name="Millares 3 3 56" xfId="8376"/>
    <cellStyle name="Millares 3 3 57" xfId="8377"/>
    <cellStyle name="Millares 3 3 58" xfId="8378"/>
    <cellStyle name="Millares 3 3 59" xfId="8379"/>
    <cellStyle name="Millares 3 3 6" xfId="8380"/>
    <cellStyle name="Millares 3 3 60" xfId="8381"/>
    <cellStyle name="Millares 3 3 61" xfId="8382"/>
    <cellStyle name="Millares 3 3 62" xfId="8383"/>
    <cellStyle name="Millares 3 3 63" xfId="8384"/>
    <cellStyle name="Millares 3 3 64" xfId="8385"/>
    <cellStyle name="Millares 3 3 7" xfId="8386"/>
    <cellStyle name="Millares 3 3 8" xfId="8387"/>
    <cellStyle name="Millares 3 3 9" xfId="8388"/>
    <cellStyle name="Millares 3 4" xfId="529"/>
    <cellStyle name="Millares 3 4 10" xfId="8389"/>
    <cellStyle name="Millares 3 4 11" xfId="8390"/>
    <cellStyle name="Millares 3 4 12" xfId="8391"/>
    <cellStyle name="Millares 3 4 13" xfId="8392"/>
    <cellStyle name="Millares 3 4 14" xfId="8393"/>
    <cellStyle name="Millares 3 4 15" xfId="8394"/>
    <cellStyle name="Millares 3 4 16" xfId="8395"/>
    <cellStyle name="Millares 3 4 17" xfId="8396"/>
    <cellStyle name="Millares 3 4 18" xfId="8397"/>
    <cellStyle name="Millares 3 4 19" xfId="8398"/>
    <cellStyle name="Millares 3 4 2" xfId="3763"/>
    <cellStyle name="Millares 3 4 20" xfId="8399"/>
    <cellStyle name="Millares 3 4 21" xfId="8400"/>
    <cellStyle name="Millares 3 4 22" xfId="8401"/>
    <cellStyle name="Millares 3 4 23" xfId="8402"/>
    <cellStyle name="Millares 3 4 24" xfId="8403"/>
    <cellStyle name="Millares 3 4 25" xfId="8404"/>
    <cellStyle name="Millares 3 4 26" xfId="8405"/>
    <cellStyle name="Millares 3 4 27" xfId="8406"/>
    <cellStyle name="Millares 3 4 28" xfId="8407"/>
    <cellStyle name="Millares 3 4 29" xfId="8408"/>
    <cellStyle name="Millares 3 4 3" xfId="8409"/>
    <cellStyle name="Millares 3 4 30" xfId="8410"/>
    <cellStyle name="Millares 3 4 31" xfId="8411"/>
    <cellStyle name="Millares 3 4 32" xfId="8412"/>
    <cellStyle name="Millares 3 4 33" xfId="8413"/>
    <cellStyle name="Millares 3 4 34" xfId="8414"/>
    <cellStyle name="Millares 3 4 35" xfId="8415"/>
    <cellStyle name="Millares 3 4 36" xfId="8416"/>
    <cellStyle name="Millares 3 4 37" xfId="8417"/>
    <cellStyle name="Millares 3 4 38" xfId="8418"/>
    <cellStyle name="Millares 3 4 39" xfId="8419"/>
    <cellStyle name="Millares 3 4 4" xfId="8420"/>
    <cellStyle name="Millares 3 4 40" xfId="8421"/>
    <cellStyle name="Millares 3 4 41" xfId="8422"/>
    <cellStyle name="Millares 3 4 42" xfId="8423"/>
    <cellStyle name="Millares 3 4 43" xfId="8424"/>
    <cellStyle name="Millares 3 4 44" xfId="8425"/>
    <cellStyle name="Millares 3 4 45" xfId="8426"/>
    <cellStyle name="Millares 3 4 46" xfId="8427"/>
    <cellStyle name="Millares 3 4 47" xfId="8428"/>
    <cellStyle name="Millares 3 4 48" xfId="8429"/>
    <cellStyle name="Millares 3 4 49" xfId="8430"/>
    <cellStyle name="Millares 3 4 5" xfId="8431"/>
    <cellStyle name="Millares 3 4 50" xfId="8432"/>
    <cellStyle name="Millares 3 4 51" xfId="8433"/>
    <cellStyle name="Millares 3 4 52" xfId="8434"/>
    <cellStyle name="Millares 3 4 53" xfId="8435"/>
    <cellStyle name="Millares 3 4 54" xfId="8436"/>
    <cellStyle name="Millares 3 4 55" xfId="8437"/>
    <cellStyle name="Millares 3 4 56" xfId="8438"/>
    <cellStyle name="Millares 3 4 57" xfId="8439"/>
    <cellStyle name="Millares 3 4 58" xfId="8440"/>
    <cellStyle name="Millares 3 4 59" xfId="8441"/>
    <cellStyle name="Millares 3 4 6" xfId="8442"/>
    <cellStyle name="Millares 3 4 60" xfId="8443"/>
    <cellStyle name="Millares 3 4 61" xfId="8444"/>
    <cellStyle name="Millares 3 4 62" xfId="8445"/>
    <cellStyle name="Millares 3 4 63" xfId="8446"/>
    <cellStyle name="Millares 3 4 64" xfId="8447"/>
    <cellStyle name="Millares 3 4 7" xfId="8448"/>
    <cellStyle name="Millares 3 4 8" xfId="8449"/>
    <cellStyle name="Millares 3 4 9" xfId="8450"/>
    <cellStyle name="Millares 3 5" xfId="530"/>
    <cellStyle name="Millares 3 5 10" xfId="8451"/>
    <cellStyle name="Millares 3 5 11" xfId="8452"/>
    <cellStyle name="Millares 3 5 12" xfId="8453"/>
    <cellStyle name="Millares 3 5 13" xfId="8454"/>
    <cellStyle name="Millares 3 5 14" xfId="8455"/>
    <cellStyle name="Millares 3 5 15" xfId="8456"/>
    <cellStyle name="Millares 3 5 16" xfId="8457"/>
    <cellStyle name="Millares 3 5 17" xfId="8458"/>
    <cellStyle name="Millares 3 5 18" xfId="8459"/>
    <cellStyle name="Millares 3 5 19" xfId="8460"/>
    <cellStyle name="Millares 3 5 2" xfId="3764"/>
    <cellStyle name="Millares 3 5 20" xfId="8461"/>
    <cellStyle name="Millares 3 5 21" xfId="8462"/>
    <cellStyle name="Millares 3 5 22" xfId="8463"/>
    <cellStyle name="Millares 3 5 23" xfId="8464"/>
    <cellStyle name="Millares 3 5 24" xfId="8465"/>
    <cellStyle name="Millares 3 5 25" xfId="8466"/>
    <cellStyle name="Millares 3 5 26" xfId="8467"/>
    <cellStyle name="Millares 3 5 27" xfId="8468"/>
    <cellStyle name="Millares 3 5 28" xfId="8469"/>
    <cellStyle name="Millares 3 5 29" xfId="8470"/>
    <cellStyle name="Millares 3 5 3" xfId="8471"/>
    <cellStyle name="Millares 3 5 30" xfId="8472"/>
    <cellStyle name="Millares 3 5 31" xfId="8473"/>
    <cellStyle name="Millares 3 5 32" xfId="8474"/>
    <cellStyle name="Millares 3 5 33" xfId="8475"/>
    <cellStyle name="Millares 3 5 34" xfId="8476"/>
    <cellStyle name="Millares 3 5 35" xfId="8477"/>
    <cellStyle name="Millares 3 5 36" xfId="8478"/>
    <cellStyle name="Millares 3 5 37" xfId="8479"/>
    <cellStyle name="Millares 3 5 38" xfId="8480"/>
    <cellStyle name="Millares 3 5 39" xfId="8481"/>
    <cellStyle name="Millares 3 5 4" xfId="8482"/>
    <cellStyle name="Millares 3 5 40" xfId="8483"/>
    <cellStyle name="Millares 3 5 41" xfId="8484"/>
    <cellStyle name="Millares 3 5 42" xfId="8485"/>
    <cellStyle name="Millares 3 5 43" xfId="8486"/>
    <cellStyle name="Millares 3 5 44" xfId="8487"/>
    <cellStyle name="Millares 3 5 45" xfId="8488"/>
    <cellStyle name="Millares 3 5 46" xfId="8489"/>
    <cellStyle name="Millares 3 5 47" xfId="8490"/>
    <cellStyle name="Millares 3 5 48" xfId="8491"/>
    <cellStyle name="Millares 3 5 49" xfId="8492"/>
    <cellStyle name="Millares 3 5 5" xfId="8493"/>
    <cellStyle name="Millares 3 5 50" xfId="8494"/>
    <cellStyle name="Millares 3 5 51" xfId="8495"/>
    <cellStyle name="Millares 3 5 52" xfId="8496"/>
    <cellStyle name="Millares 3 5 53" xfId="8497"/>
    <cellStyle name="Millares 3 5 54" xfId="8498"/>
    <cellStyle name="Millares 3 5 55" xfId="8499"/>
    <cellStyle name="Millares 3 5 56" xfId="8500"/>
    <cellStyle name="Millares 3 5 57" xfId="8501"/>
    <cellStyle name="Millares 3 5 58" xfId="8502"/>
    <cellStyle name="Millares 3 5 59" xfId="8503"/>
    <cellStyle name="Millares 3 5 6" xfId="8504"/>
    <cellStyle name="Millares 3 5 60" xfId="8505"/>
    <cellStyle name="Millares 3 5 61" xfId="8506"/>
    <cellStyle name="Millares 3 5 62" xfId="8507"/>
    <cellStyle name="Millares 3 5 63" xfId="8508"/>
    <cellStyle name="Millares 3 5 64" xfId="8509"/>
    <cellStyle name="Millares 3 5 7" xfId="8510"/>
    <cellStyle name="Millares 3 5 8" xfId="8511"/>
    <cellStyle name="Millares 3 5 9" xfId="8512"/>
    <cellStyle name="Millares 3 6" xfId="531"/>
    <cellStyle name="Millares 3 6 2" xfId="3765"/>
    <cellStyle name="Millares 3 7" xfId="532"/>
    <cellStyle name="Millares 3 7 2" xfId="3766"/>
    <cellStyle name="Millares 3 8" xfId="533"/>
    <cellStyle name="Millares 3 8 2" xfId="3767"/>
    <cellStyle name="Millares 3 9" xfId="534"/>
    <cellStyle name="Millares 3 9 2" xfId="3768"/>
    <cellStyle name="Millares 3_DGA" xfId="8513"/>
    <cellStyle name="Millares 30" xfId="834"/>
    <cellStyle name="Millares 30 2" xfId="3924"/>
    <cellStyle name="Millares 31" xfId="837"/>
    <cellStyle name="Millares 32" xfId="839"/>
    <cellStyle name="Millares 32 2" xfId="3926"/>
    <cellStyle name="Millares 33" xfId="8514"/>
    <cellStyle name="Millares 34" xfId="8515"/>
    <cellStyle name="Millares 35" xfId="8516"/>
    <cellStyle name="Millares 36" xfId="8517"/>
    <cellStyle name="Millares 38" xfId="8518"/>
    <cellStyle name="Millares 39" xfId="8519"/>
    <cellStyle name="Millares 4" xfId="535"/>
    <cellStyle name="Millares 4 10" xfId="536"/>
    <cellStyle name="Millares 4 10 2" xfId="3770"/>
    <cellStyle name="Millares 4 11" xfId="537"/>
    <cellStyle name="Millares 4 11 2" xfId="3771"/>
    <cellStyle name="Millares 4 12" xfId="538"/>
    <cellStyle name="Millares 4 12 2" xfId="3772"/>
    <cellStyle name="Millares 4 13" xfId="539"/>
    <cellStyle name="Millares 4 13 2" xfId="3773"/>
    <cellStyle name="Millares 4 14" xfId="540"/>
    <cellStyle name="Millares 4 14 2" xfId="3774"/>
    <cellStyle name="Millares 4 15" xfId="541"/>
    <cellStyle name="Millares 4 15 2" xfId="3775"/>
    <cellStyle name="Millares 4 16" xfId="542"/>
    <cellStyle name="Millares 4 16 2" xfId="3776"/>
    <cellStyle name="Millares 4 17" xfId="543"/>
    <cellStyle name="Millares 4 17 2" xfId="3777"/>
    <cellStyle name="Millares 4 18" xfId="544"/>
    <cellStyle name="Millares 4 18 2" xfId="3778"/>
    <cellStyle name="Millares 4 19" xfId="545"/>
    <cellStyle name="Millares 4 19 2" xfId="3779"/>
    <cellStyle name="Millares 4 2" xfId="546"/>
    <cellStyle name="Millares 4 2 10" xfId="8520"/>
    <cellStyle name="Millares 4 2 11" xfId="8521"/>
    <cellStyle name="Millares 4 2 12" xfId="8522"/>
    <cellStyle name="Millares 4 2 13" xfId="8523"/>
    <cellStyle name="Millares 4 2 14" xfId="8524"/>
    <cellStyle name="Millares 4 2 15" xfId="8525"/>
    <cellStyle name="Millares 4 2 16" xfId="8526"/>
    <cellStyle name="Millares 4 2 17" xfId="8527"/>
    <cellStyle name="Millares 4 2 18" xfId="8528"/>
    <cellStyle name="Millares 4 2 19" xfId="8529"/>
    <cellStyle name="Millares 4 2 2" xfId="2198"/>
    <cellStyle name="Millares 4 2 2 2" xfId="3780"/>
    <cellStyle name="Millares 4 2 20" xfId="8530"/>
    <cellStyle name="Millares 4 2 21" xfId="8531"/>
    <cellStyle name="Millares 4 2 22" xfId="8532"/>
    <cellStyle name="Millares 4 2 23" xfId="8533"/>
    <cellStyle name="Millares 4 2 24" xfId="8534"/>
    <cellStyle name="Millares 4 2 25" xfId="8535"/>
    <cellStyle name="Millares 4 2 26" xfId="8536"/>
    <cellStyle name="Millares 4 2 27" xfId="8537"/>
    <cellStyle name="Millares 4 2 28" xfId="8538"/>
    <cellStyle name="Millares 4 2 29" xfId="8539"/>
    <cellStyle name="Millares 4 2 3" xfId="4700"/>
    <cellStyle name="Millares 4 2 30" xfId="8540"/>
    <cellStyle name="Millares 4 2 31" xfId="8541"/>
    <cellStyle name="Millares 4 2 32" xfId="8542"/>
    <cellStyle name="Millares 4 2 33" xfId="8543"/>
    <cellStyle name="Millares 4 2 34" xfId="8544"/>
    <cellStyle name="Millares 4 2 35" xfId="8545"/>
    <cellStyle name="Millares 4 2 36" xfId="8546"/>
    <cellStyle name="Millares 4 2 37" xfId="8547"/>
    <cellStyle name="Millares 4 2 38" xfId="8548"/>
    <cellStyle name="Millares 4 2 39" xfId="8549"/>
    <cellStyle name="Millares 4 2 4" xfId="4102"/>
    <cellStyle name="Millares 4 2 40" xfId="8550"/>
    <cellStyle name="Millares 4 2 41" xfId="8551"/>
    <cellStyle name="Millares 4 2 42" xfId="8552"/>
    <cellStyle name="Millares 4 2 43" xfId="8553"/>
    <cellStyle name="Millares 4 2 44" xfId="8554"/>
    <cellStyle name="Millares 4 2 45" xfId="8555"/>
    <cellStyle name="Millares 4 2 46" xfId="8556"/>
    <cellStyle name="Millares 4 2 47" xfId="8557"/>
    <cellStyle name="Millares 4 2 48" xfId="8558"/>
    <cellStyle name="Millares 4 2 49" xfId="8559"/>
    <cellStyle name="Millares 4 2 5" xfId="8560"/>
    <cellStyle name="Millares 4 2 50" xfId="8561"/>
    <cellStyle name="Millares 4 2 51" xfId="8562"/>
    <cellStyle name="Millares 4 2 52" xfId="8563"/>
    <cellStyle name="Millares 4 2 53" xfId="8564"/>
    <cellStyle name="Millares 4 2 54" xfId="8565"/>
    <cellStyle name="Millares 4 2 55" xfId="8566"/>
    <cellStyle name="Millares 4 2 56" xfId="8567"/>
    <cellStyle name="Millares 4 2 57" xfId="8568"/>
    <cellStyle name="Millares 4 2 58" xfId="8569"/>
    <cellStyle name="Millares 4 2 59" xfId="8570"/>
    <cellStyle name="Millares 4 2 6" xfId="8571"/>
    <cellStyle name="Millares 4 2 60" xfId="8572"/>
    <cellStyle name="Millares 4 2 61" xfId="8573"/>
    <cellStyle name="Millares 4 2 62" xfId="8574"/>
    <cellStyle name="Millares 4 2 63" xfId="8575"/>
    <cellStyle name="Millares 4 2 64" xfId="8576"/>
    <cellStyle name="Millares 4 2 65" xfId="8577"/>
    <cellStyle name="Millares 4 2 66" xfId="8578"/>
    <cellStyle name="Millares 4 2 7" xfId="8579"/>
    <cellStyle name="Millares 4 2 8" xfId="8580"/>
    <cellStyle name="Millares 4 2 9" xfId="8581"/>
    <cellStyle name="Millares 4 20" xfId="547"/>
    <cellStyle name="Millares 4 20 2" xfId="3781"/>
    <cellStyle name="Millares 4 21" xfId="548"/>
    <cellStyle name="Millares 4 21 2" xfId="3782"/>
    <cellStyle name="Millares 4 22" xfId="549"/>
    <cellStyle name="Millares 4 22 2" xfId="3783"/>
    <cellStyle name="Millares 4 23" xfId="550"/>
    <cellStyle name="Millares 4 23 2" xfId="3784"/>
    <cellStyle name="Millares 4 24" xfId="551"/>
    <cellStyle name="Millares 4 24 2" xfId="3785"/>
    <cellStyle name="Millares 4 25" xfId="552"/>
    <cellStyle name="Millares 4 25 2" xfId="3786"/>
    <cellStyle name="Millares 4 26" xfId="1499"/>
    <cellStyle name="Millares 4 27" xfId="4377"/>
    <cellStyle name="Millares 4 28" xfId="4427"/>
    <cellStyle name="Millares 4 3" xfId="553"/>
    <cellStyle name="Millares 4 3 10" xfId="8582"/>
    <cellStyle name="Millares 4 3 11" xfId="8583"/>
    <cellStyle name="Millares 4 3 12" xfId="8584"/>
    <cellStyle name="Millares 4 3 13" xfId="8585"/>
    <cellStyle name="Millares 4 3 14" xfId="8586"/>
    <cellStyle name="Millares 4 3 15" xfId="8587"/>
    <cellStyle name="Millares 4 3 16" xfId="8588"/>
    <cellStyle name="Millares 4 3 17" xfId="8589"/>
    <cellStyle name="Millares 4 3 18" xfId="8590"/>
    <cellStyle name="Millares 4 3 19" xfId="8591"/>
    <cellStyle name="Millares 4 3 2" xfId="3769"/>
    <cellStyle name="Millares 4 3 20" xfId="8592"/>
    <cellStyle name="Millares 4 3 21" xfId="8593"/>
    <cellStyle name="Millares 4 3 22" xfId="8594"/>
    <cellStyle name="Millares 4 3 23" xfId="8595"/>
    <cellStyle name="Millares 4 3 24" xfId="8596"/>
    <cellStyle name="Millares 4 3 25" xfId="8597"/>
    <cellStyle name="Millares 4 3 26" xfId="8598"/>
    <cellStyle name="Millares 4 3 27" xfId="8599"/>
    <cellStyle name="Millares 4 3 28" xfId="8600"/>
    <cellStyle name="Millares 4 3 29" xfId="8601"/>
    <cellStyle name="Millares 4 3 3" xfId="8602"/>
    <cellStyle name="Millares 4 3 30" xfId="8603"/>
    <cellStyle name="Millares 4 3 31" xfId="8604"/>
    <cellStyle name="Millares 4 3 32" xfId="8605"/>
    <cellStyle name="Millares 4 3 33" xfId="8606"/>
    <cellStyle name="Millares 4 3 34" xfId="8607"/>
    <cellStyle name="Millares 4 3 35" xfId="8608"/>
    <cellStyle name="Millares 4 3 36" xfId="8609"/>
    <cellStyle name="Millares 4 3 37" xfId="8610"/>
    <cellStyle name="Millares 4 3 38" xfId="8611"/>
    <cellStyle name="Millares 4 3 39" xfId="8612"/>
    <cellStyle name="Millares 4 3 4" xfId="8613"/>
    <cellStyle name="Millares 4 3 40" xfId="8614"/>
    <cellStyle name="Millares 4 3 41" xfId="8615"/>
    <cellStyle name="Millares 4 3 42" xfId="8616"/>
    <cellStyle name="Millares 4 3 43" xfId="8617"/>
    <cellStyle name="Millares 4 3 44" xfId="8618"/>
    <cellStyle name="Millares 4 3 45" xfId="8619"/>
    <cellStyle name="Millares 4 3 46" xfId="8620"/>
    <cellStyle name="Millares 4 3 47" xfId="8621"/>
    <cellStyle name="Millares 4 3 48" xfId="8622"/>
    <cellStyle name="Millares 4 3 49" xfId="8623"/>
    <cellStyle name="Millares 4 3 5" xfId="8624"/>
    <cellStyle name="Millares 4 3 50" xfId="8625"/>
    <cellStyle name="Millares 4 3 51" xfId="8626"/>
    <cellStyle name="Millares 4 3 52" xfId="8627"/>
    <cellStyle name="Millares 4 3 53" xfId="8628"/>
    <cellStyle name="Millares 4 3 54" xfId="8629"/>
    <cellStyle name="Millares 4 3 55" xfId="8630"/>
    <cellStyle name="Millares 4 3 56" xfId="8631"/>
    <cellStyle name="Millares 4 3 57" xfId="8632"/>
    <cellStyle name="Millares 4 3 58" xfId="8633"/>
    <cellStyle name="Millares 4 3 59" xfId="8634"/>
    <cellStyle name="Millares 4 3 6" xfId="8635"/>
    <cellStyle name="Millares 4 3 60" xfId="8636"/>
    <cellStyle name="Millares 4 3 61" xfId="8637"/>
    <cellStyle name="Millares 4 3 62" xfId="8638"/>
    <cellStyle name="Millares 4 3 63" xfId="8639"/>
    <cellStyle name="Millares 4 3 64" xfId="8640"/>
    <cellStyle name="Millares 4 3 7" xfId="8641"/>
    <cellStyle name="Millares 4 3 8" xfId="8642"/>
    <cellStyle name="Millares 4 3 9" xfId="8643"/>
    <cellStyle name="Millares 4 4" xfId="554"/>
    <cellStyle name="Millares 4 4 10" xfId="8644"/>
    <cellStyle name="Millares 4 4 11" xfId="8645"/>
    <cellStyle name="Millares 4 4 12" xfId="8646"/>
    <cellStyle name="Millares 4 4 13" xfId="8647"/>
    <cellStyle name="Millares 4 4 14" xfId="8648"/>
    <cellStyle name="Millares 4 4 15" xfId="8649"/>
    <cellStyle name="Millares 4 4 16" xfId="8650"/>
    <cellStyle name="Millares 4 4 17" xfId="8651"/>
    <cellStyle name="Millares 4 4 18" xfId="8652"/>
    <cellStyle name="Millares 4 4 19" xfId="8653"/>
    <cellStyle name="Millares 4 4 2" xfId="3787"/>
    <cellStyle name="Millares 4 4 20" xfId="8654"/>
    <cellStyle name="Millares 4 4 21" xfId="8655"/>
    <cellStyle name="Millares 4 4 22" xfId="8656"/>
    <cellStyle name="Millares 4 4 23" xfId="8657"/>
    <cellStyle name="Millares 4 4 24" xfId="8658"/>
    <cellStyle name="Millares 4 4 25" xfId="8659"/>
    <cellStyle name="Millares 4 4 26" xfId="8660"/>
    <cellStyle name="Millares 4 4 27" xfId="8661"/>
    <cellStyle name="Millares 4 4 28" xfId="8662"/>
    <cellStyle name="Millares 4 4 29" xfId="8663"/>
    <cellStyle name="Millares 4 4 3" xfId="8664"/>
    <cellStyle name="Millares 4 4 30" xfId="8665"/>
    <cellStyle name="Millares 4 4 31" xfId="8666"/>
    <cellStyle name="Millares 4 4 32" xfId="8667"/>
    <cellStyle name="Millares 4 4 33" xfId="8668"/>
    <cellStyle name="Millares 4 4 34" xfId="8669"/>
    <cellStyle name="Millares 4 4 35" xfId="8670"/>
    <cellStyle name="Millares 4 4 36" xfId="8671"/>
    <cellStyle name="Millares 4 4 37" xfId="8672"/>
    <cellStyle name="Millares 4 4 38" xfId="8673"/>
    <cellStyle name="Millares 4 4 39" xfId="8674"/>
    <cellStyle name="Millares 4 4 4" xfId="8675"/>
    <cellStyle name="Millares 4 4 40" xfId="8676"/>
    <cellStyle name="Millares 4 4 41" xfId="8677"/>
    <cellStyle name="Millares 4 4 42" xfId="8678"/>
    <cellStyle name="Millares 4 4 43" xfId="8679"/>
    <cellStyle name="Millares 4 4 44" xfId="8680"/>
    <cellStyle name="Millares 4 4 45" xfId="8681"/>
    <cellStyle name="Millares 4 4 46" xfId="8682"/>
    <cellStyle name="Millares 4 4 47" xfId="8683"/>
    <cellStyle name="Millares 4 4 48" xfId="8684"/>
    <cellStyle name="Millares 4 4 49" xfId="8685"/>
    <cellStyle name="Millares 4 4 5" xfId="8686"/>
    <cellStyle name="Millares 4 4 50" xfId="8687"/>
    <cellStyle name="Millares 4 4 51" xfId="8688"/>
    <cellStyle name="Millares 4 4 52" xfId="8689"/>
    <cellStyle name="Millares 4 4 53" xfId="8690"/>
    <cellStyle name="Millares 4 4 54" xfId="8691"/>
    <cellStyle name="Millares 4 4 55" xfId="8692"/>
    <cellStyle name="Millares 4 4 56" xfId="8693"/>
    <cellStyle name="Millares 4 4 57" xfId="8694"/>
    <cellStyle name="Millares 4 4 58" xfId="8695"/>
    <cellStyle name="Millares 4 4 59" xfId="8696"/>
    <cellStyle name="Millares 4 4 6" xfId="8697"/>
    <cellStyle name="Millares 4 4 60" xfId="8698"/>
    <cellStyle name="Millares 4 4 61" xfId="8699"/>
    <cellStyle name="Millares 4 4 62" xfId="8700"/>
    <cellStyle name="Millares 4 4 63" xfId="8701"/>
    <cellStyle name="Millares 4 4 64" xfId="8702"/>
    <cellStyle name="Millares 4 4 7" xfId="8703"/>
    <cellStyle name="Millares 4 4 8" xfId="8704"/>
    <cellStyle name="Millares 4 4 9" xfId="8705"/>
    <cellStyle name="Millares 4 5" xfId="555"/>
    <cellStyle name="Millares 4 5 10" xfId="8706"/>
    <cellStyle name="Millares 4 5 11" xfId="8707"/>
    <cellStyle name="Millares 4 5 12" xfId="8708"/>
    <cellStyle name="Millares 4 5 13" xfId="8709"/>
    <cellStyle name="Millares 4 5 14" xfId="8710"/>
    <cellStyle name="Millares 4 5 15" xfId="8711"/>
    <cellStyle name="Millares 4 5 16" xfId="8712"/>
    <cellStyle name="Millares 4 5 17" xfId="8713"/>
    <cellStyle name="Millares 4 5 18" xfId="8714"/>
    <cellStyle name="Millares 4 5 19" xfId="8715"/>
    <cellStyle name="Millares 4 5 2" xfId="3788"/>
    <cellStyle name="Millares 4 5 20" xfId="8716"/>
    <cellStyle name="Millares 4 5 21" xfId="8717"/>
    <cellStyle name="Millares 4 5 22" xfId="8718"/>
    <cellStyle name="Millares 4 5 23" xfId="8719"/>
    <cellStyle name="Millares 4 5 24" xfId="8720"/>
    <cellStyle name="Millares 4 5 25" xfId="8721"/>
    <cellStyle name="Millares 4 5 26" xfId="8722"/>
    <cellStyle name="Millares 4 5 27" xfId="8723"/>
    <cellStyle name="Millares 4 5 28" xfId="8724"/>
    <cellStyle name="Millares 4 5 29" xfId="8725"/>
    <cellStyle name="Millares 4 5 3" xfId="8726"/>
    <cellStyle name="Millares 4 5 30" xfId="8727"/>
    <cellStyle name="Millares 4 5 31" xfId="8728"/>
    <cellStyle name="Millares 4 5 32" xfId="8729"/>
    <cellStyle name="Millares 4 5 33" xfId="8730"/>
    <cellStyle name="Millares 4 5 34" xfId="8731"/>
    <cellStyle name="Millares 4 5 35" xfId="8732"/>
    <cellStyle name="Millares 4 5 36" xfId="8733"/>
    <cellStyle name="Millares 4 5 37" xfId="8734"/>
    <cellStyle name="Millares 4 5 38" xfId="8735"/>
    <cellStyle name="Millares 4 5 39" xfId="8736"/>
    <cellStyle name="Millares 4 5 4" xfId="8737"/>
    <cellStyle name="Millares 4 5 40" xfId="8738"/>
    <cellStyle name="Millares 4 5 41" xfId="8739"/>
    <cellStyle name="Millares 4 5 42" xfId="8740"/>
    <cellStyle name="Millares 4 5 43" xfId="8741"/>
    <cellStyle name="Millares 4 5 44" xfId="8742"/>
    <cellStyle name="Millares 4 5 45" xfId="8743"/>
    <cellStyle name="Millares 4 5 46" xfId="8744"/>
    <cellStyle name="Millares 4 5 47" xfId="8745"/>
    <cellStyle name="Millares 4 5 48" xfId="8746"/>
    <cellStyle name="Millares 4 5 49" xfId="8747"/>
    <cellStyle name="Millares 4 5 5" xfId="8748"/>
    <cellStyle name="Millares 4 5 50" xfId="8749"/>
    <cellStyle name="Millares 4 5 51" xfId="8750"/>
    <cellStyle name="Millares 4 5 52" xfId="8751"/>
    <cellStyle name="Millares 4 5 53" xfId="8752"/>
    <cellStyle name="Millares 4 5 54" xfId="8753"/>
    <cellStyle name="Millares 4 5 55" xfId="8754"/>
    <cellStyle name="Millares 4 5 56" xfId="8755"/>
    <cellStyle name="Millares 4 5 57" xfId="8756"/>
    <cellStyle name="Millares 4 5 58" xfId="8757"/>
    <cellStyle name="Millares 4 5 59" xfId="8758"/>
    <cellStyle name="Millares 4 5 6" xfId="8759"/>
    <cellStyle name="Millares 4 5 60" xfId="8760"/>
    <cellStyle name="Millares 4 5 61" xfId="8761"/>
    <cellStyle name="Millares 4 5 62" xfId="8762"/>
    <cellStyle name="Millares 4 5 63" xfId="8763"/>
    <cellStyle name="Millares 4 5 64" xfId="8764"/>
    <cellStyle name="Millares 4 5 7" xfId="8765"/>
    <cellStyle name="Millares 4 5 8" xfId="8766"/>
    <cellStyle name="Millares 4 5 9" xfId="8767"/>
    <cellStyle name="Millares 4 6" xfId="556"/>
    <cellStyle name="Millares 4 6 10" xfId="8768"/>
    <cellStyle name="Millares 4 6 11" xfId="8769"/>
    <cellStyle name="Millares 4 6 12" xfId="8770"/>
    <cellStyle name="Millares 4 6 13" xfId="8771"/>
    <cellStyle name="Millares 4 6 14" xfId="8772"/>
    <cellStyle name="Millares 4 6 15" xfId="8773"/>
    <cellStyle name="Millares 4 6 16" xfId="8774"/>
    <cellStyle name="Millares 4 6 17" xfId="8775"/>
    <cellStyle name="Millares 4 6 18" xfId="8776"/>
    <cellStyle name="Millares 4 6 19" xfId="8777"/>
    <cellStyle name="Millares 4 6 2" xfId="3789"/>
    <cellStyle name="Millares 4 6 20" xfId="8778"/>
    <cellStyle name="Millares 4 6 21" xfId="8779"/>
    <cellStyle name="Millares 4 6 22" xfId="8780"/>
    <cellStyle name="Millares 4 6 23" xfId="8781"/>
    <cellStyle name="Millares 4 6 24" xfId="8782"/>
    <cellStyle name="Millares 4 6 25" xfId="8783"/>
    <cellStyle name="Millares 4 6 26" xfId="8784"/>
    <cellStyle name="Millares 4 6 27" xfId="8785"/>
    <cellStyle name="Millares 4 6 28" xfId="8786"/>
    <cellStyle name="Millares 4 6 29" xfId="8787"/>
    <cellStyle name="Millares 4 6 3" xfId="8788"/>
    <cellStyle name="Millares 4 6 30" xfId="8789"/>
    <cellStyle name="Millares 4 6 31" xfId="8790"/>
    <cellStyle name="Millares 4 6 32" xfId="8791"/>
    <cellStyle name="Millares 4 6 33" xfId="8792"/>
    <cellStyle name="Millares 4 6 34" xfId="8793"/>
    <cellStyle name="Millares 4 6 35" xfId="8794"/>
    <cellStyle name="Millares 4 6 36" xfId="8795"/>
    <cellStyle name="Millares 4 6 37" xfId="8796"/>
    <cellStyle name="Millares 4 6 38" xfId="8797"/>
    <cellStyle name="Millares 4 6 39" xfId="8798"/>
    <cellStyle name="Millares 4 6 4" xfId="8799"/>
    <cellStyle name="Millares 4 6 40" xfId="8800"/>
    <cellStyle name="Millares 4 6 41" xfId="8801"/>
    <cellStyle name="Millares 4 6 42" xfId="8802"/>
    <cellStyle name="Millares 4 6 43" xfId="8803"/>
    <cellStyle name="Millares 4 6 44" xfId="8804"/>
    <cellStyle name="Millares 4 6 45" xfId="8805"/>
    <cellStyle name="Millares 4 6 46" xfId="8806"/>
    <cellStyle name="Millares 4 6 47" xfId="8807"/>
    <cellStyle name="Millares 4 6 48" xfId="8808"/>
    <cellStyle name="Millares 4 6 49" xfId="8809"/>
    <cellStyle name="Millares 4 6 5" xfId="8810"/>
    <cellStyle name="Millares 4 6 50" xfId="8811"/>
    <cellStyle name="Millares 4 6 51" xfId="8812"/>
    <cellStyle name="Millares 4 6 52" xfId="8813"/>
    <cellStyle name="Millares 4 6 53" xfId="8814"/>
    <cellStyle name="Millares 4 6 54" xfId="8815"/>
    <cellStyle name="Millares 4 6 55" xfId="8816"/>
    <cellStyle name="Millares 4 6 56" xfId="8817"/>
    <cellStyle name="Millares 4 6 57" xfId="8818"/>
    <cellStyle name="Millares 4 6 58" xfId="8819"/>
    <cellStyle name="Millares 4 6 59" xfId="8820"/>
    <cellStyle name="Millares 4 6 6" xfId="8821"/>
    <cellStyle name="Millares 4 6 60" xfId="8822"/>
    <cellStyle name="Millares 4 6 61" xfId="8823"/>
    <cellStyle name="Millares 4 6 62" xfId="8824"/>
    <cellStyle name="Millares 4 6 63" xfId="8825"/>
    <cellStyle name="Millares 4 6 64" xfId="8826"/>
    <cellStyle name="Millares 4 6 7" xfId="8827"/>
    <cellStyle name="Millares 4 6 8" xfId="8828"/>
    <cellStyle name="Millares 4 6 9" xfId="8829"/>
    <cellStyle name="Millares 4 7" xfId="557"/>
    <cellStyle name="Millares 4 7 2" xfId="3790"/>
    <cellStyle name="Millares 4 8" xfId="558"/>
    <cellStyle name="Millares 4 8 2" xfId="3791"/>
    <cellStyle name="Millares 4 9" xfId="559"/>
    <cellStyle name="Millares 4 9 2" xfId="3792"/>
    <cellStyle name="Millares 4_DGA" xfId="8830"/>
    <cellStyle name="Millares 40" xfId="8831"/>
    <cellStyle name="Millares 41" xfId="8832"/>
    <cellStyle name="Millares 42" xfId="8833"/>
    <cellStyle name="Millares 43" xfId="8834"/>
    <cellStyle name="Millares 44" xfId="8835"/>
    <cellStyle name="Millares 5" xfId="560"/>
    <cellStyle name="Millares 5 10" xfId="561"/>
    <cellStyle name="Millares 5 10 2" xfId="3793"/>
    <cellStyle name="Millares 5 11" xfId="562"/>
    <cellStyle name="Millares 5 11 2" xfId="3794"/>
    <cellStyle name="Millares 5 12" xfId="563"/>
    <cellStyle name="Millares 5 12 2" xfId="3795"/>
    <cellStyle name="Millares 5 13" xfId="564"/>
    <cellStyle name="Millares 5 13 2" xfId="3796"/>
    <cellStyle name="Millares 5 14" xfId="565"/>
    <cellStyle name="Millares 5 14 2" xfId="3797"/>
    <cellStyle name="Millares 5 15" xfId="566"/>
    <cellStyle name="Millares 5 15 2" xfId="3798"/>
    <cellStyle name="Millares 5 16" xfId="567"/>
    <cellStyle name="Millares 5 16 2" xfId="3799"/>
    <cellStyle name="Millares 5 17" xfId="568"/>
    <cellStyle name="Millares 5 17 2" xfId="3800"/>
    <cellStyle name="Millares 5 18" xfId="569"/>
    <cellStyle name="Millares 5 18 2" xfId="3801"/>
    <cellStyle name="Millares 5 19" xfId="570"/>
    <cellStyle name="Millares 5 19 2" xfId="3802"/>
    <cellStyle name="Millares 5 2" xfId="571"/>
    <cellStyle name="Millares 5 2 10" xfId="8836"/>
    <cellStyle name="Millares 5 2 11" xfId="8837"/>
    <cellStyle name="Millares 5 2 12" xfId="8838"/>
    <cellStyle name="Millares 5 2 13" xfId="8839"/>
    <cellStyle name="Millares 5 2 14" xfId="8840"/>
    <cellStyle name="Millares 5 2 15" xfId="8841"/>
    <cellStyle name="Millares 5 2 16" xfId="8842"/>
    <cellStyle name="Millares 5 2 17" xfId="8843"/>
    <cellStyle name="Millares 5 2 18" xfId="8844"/>
    <cellStyle name="Millares 5 2 19" xfId="8845"/>
    <cellStyle name="Millares 5 2 2" xfId="1501"/>
    <cellStyle name="Millares 5 2 20" xfId="8846"/>
    <cellStyle name="Millares 5 2 21" xfId="8847"/>
    <cellStyle name="Millares 5 2 22" xfId="8848"/>
    <cellStyle name="Millares 5 2 23" xfId="8849"/>
    <cellStyle name="Millares 5 2 24" xfId="8850"/>
    <cellStyle name="Millares 5 2 25" xfId="8851"/>
    <cellStyle name="Millares 5 2 26" xfId="8852"/>
    <cellStyle name="Millares 5 2 27" xfId="8853"/>
    <cellStyle name="Millares 5 2 28" xfId="8854"/>
    <cellStyle name="Millares 5 2 29" xfId="8855"/>
    <cellStyle name="Millares 5 2 3" xfId="4379"/>
    <cellStyle name="Millares 5 2 30" xfId="8856"/>
    <cellStyle name="Millares 5 2 31" xfId="8857"/>
    <cellStyle name="Millares 5 2 32" xfId="8858"/>
    <cellStyle name="Millares 5 2 33" xfId="8859"/>
    <cellStyle name="Millares 5 2 34" xfId="8860"/>
    <cellStyle name="Millares 5 2 35" xfId="8861"/>
    <cellStyle name="Millares 5 2 36" xfId="8862"/>
    <cellStyle name="Millares 5 2 37" xfId="8863"/>
    <cellStyle name="Millares 5 2 38" xfId="8864"/>
    <cellStyle name="Millares 5 2 39" xfId="8865"/>
    <cellStyle name="Millares 5 2 4" xfId="4426"/>
    <cellStyle name="Millares 5 2 40" xfId="8866"/>
    <cellStyle name="Millares 5 2 41" xfId="8867"/>
    <cellStyle name="Millares 5 2 42" xfId="8868"/>
    <cellStyle name="Millares 5 2 43" xfId="8869"/>
    <cellStyle name="Millares 5 2 44" xfId="8870"/>
    <cellStyle name="Millares 5 2 45" xfId="8871"/>
    <cellStyle name="Millares 5 2 46" xfId="8872"/>
    <cellStyle name="Millares 5 2 47" xfId="8873"/>
    <cellStyle name="Millares 5 2 48" xfId="8874"/>
    <cellStyle name="Millares 5 2 49" xfId="8875"/>
    <cellStyle name="Millares 5 2 5" xfId="8876"/>
    <cellStyle name="Millares 5 2 50" xfId="8877"/>
    <cellStyle name="Millares 5 2 51" xfId="8878"/>
    <cellStyle name="Millares 5 2 52" xfId="8879"/>
    <cellStyle name="Millares 5 2 53" xfId="8880"/>
    <cellStyle name="Millares 5 2 54" xfId="8881"/>
    <cellStyle name="Millares 5 2 55" xfId="8882"/>
    <cellStyle name="Millares 5 2 56" xfId="8883"/>
    <cellStyle name="Millares 5 2 57" xfId="8884"/>
    <cellStyle name="Millares 5 2 58" xfId="8885"/>
    <cellStyle name="Millares 5 2 59" xfId="8886"/>
    <cellStyle name="Millares 5 2 6" xfId="8887"/>
    <cellStyle name="Millares 5 2 60" xfId="8888"/>
    <cellStyle name="Millares 5 2 61" xfId="8889"/>
    <cellStyle name="Millares 5 2 62" xfId="8890"/>
    <cellStyle name="Millares 5 2 63" xfId="8891"/>
    <cellStyle name="Millares 5 2 64" xfId="8892"/>
    <cellStyle name="Millares 5 2 65" xfId="8893"/>
    <cellStyle name="Millares 5 2 66" xfId="8894"/>
    <cellStyle name="Millares 5 2 7" xfId="8895"/>
    <cellStyle name="Millares 5 2 8" xfId="8896"/>
    <cellStyle name="Millares 5 2 9" xfId="8897"/>
    <cellStyle name="Millares 5 20" xfId="572"/>
    <cellStyle name="Millares 5 20 2" xfId="3803"/>
    <cellStyle name="Millares 5 21" xfId="573"/>
    <cellStyle name="Millares 5 21 2" xfId="3804"/>
    <cellStyle name="Millares 5 22" xfId="574"/>
    <cellStyle name="Millares 5 22 2" xfId="3805"/>
    <cellStyle name="Millares 5 23" xfId="575"/>
    <cellStyle name="Millares 5 23 2" xfId="3806"/>
    <cellStyle name="Millares 5 24" xfId="1500"/>
    <cellStyle name="Millares 5 25" xfId="4378"/>
    <cellStyle name="Millares 5 26" xfId="4725"/>
    <cellStyle name="Millares 5 27" xfId="8898"/>
    <cellStyle name="Millares 5 28" xfId="8899"/>
    <cellStyle name="Millares 5 29" xfId="8900"/>
    <cellStyle name="Millares 5 3" xfId="576"/>
    <cellStyle name="Millares 5 3 10" xfId="8901"/>
    <cellStyle name="Millares 5 3 11" xfId="8902"/>
    <cellStyle name="Millares 5 3 12" xfId="8903"/>
    <cellStyle name="Millares 5 3 13" xfId="8904"/>
    <cellStyle name="Millares 5 3 14" xfId="8905"/>
    <cellStyle name="Millares 5 3 15" xfId="8906"/>
    <cellStyle name="Millares 5 3 16" xfId="8907"/>
    <cellStyle name="Millares 5 3 17" xfId="8908"/>
    <cellStyle name="Millares 5 3 18" xfId="8909"/>
    <cellStyle name="Millares 5 3 19" xfId="8910"/>
    <cellStyle name="Millares 5 3 2" xfId="1502"/>
    <cellStyle name="Millares 5 3 2 2" xfId="3807"/>
    <cellStyle name="Millares 5 3 20" xfId="8911"/>
    <cellStyle name="Millares 5 3 21" xfId="8912"/>
    <cellStyle name="Millares 5 3 22" xfId="8913"/>
    <cellStyle name="Millares 5 3 23" xfId="8914"/>
    <cellStyle name="Millares 5 3 24" xfId="8915"/>
    <cellStyle name="Millares 5 3 25" xfId="8916"/>
    <cellStyle name="Millares 5 3 26" xfId="8917"/>
    <cellStyle name="Millares 5 3 27" xfId="8918"/>
    <cellStyle name="Millares 5 3 28" xfId="8919"/>
    <cellStyle name="Millares 5 3 29" xfId="8920"/>
    <cellStyle name="Millares 5 3 3" xfId="4380"/>
    <cellStyle name="Millares 5 3 30" xfId="8921"/>
    <cellStyle name="Millares 5 3 31" xfId="8922"/>
    <cellStyle name="Millares 5 3 32" xfId="8923"/>
    <cellStyle name="Millares 5 3 33" xfId="8924"/>
    <cellStyle name="Millares 5 3 34" xfId="8925"/>
    <cellStyle name="Millares 5 3 35" xfId="8926"/>
    <cellStyle name="Millares 5 3 36" xfId="8927"/>
    <cellStyle name="Millares 5 3 37" xfId="8928"/>
    <cellStyle name="Millares 5 3 38" xfId="8929"/>
    <cellStyle name="Millares 5 3 39" xfId="8930"/>
    <cellStyle name="Millares 5 3 4" xfId="4424"/>
    <cellStyle name="Millares 5 3 40" xfId="8931"/>
    <cellStyle name="Millares 5 3 41" xfId="8932"/>
    <cellStyle name="Millares 5 3 42" xfId="8933"/>
    <cellStyle name="Millares 5 3 43" xfId="8934"/>
    <cellStyle name="Millares 5 3 44" xfId="8935"/>
    <cellStyle name="Millares 5 3 45" xfId="8936"/>
    <cellStyle name="Millares 5 3 46" xfId="8937"/>
    <cellStyle name="Millares 5 3 47" xfId="8938"/>
    <cellStyle name="Millares 5 3 48" xfId="8939"/>
    <cellStyle name="Millares 5 3 49" xfId="8940"/>
    <cellStyle name="Millares 5 3 5" xfId="8941"/>
    <cellStyle name="Millares 5 3 50" xfId="8942"/>
    <cellStyle name="Millares 5 3 51" xfId="8943"/>
    <cellStyle name="Millares 5 3 52" xfId="8944"/>
    <cellStyle name="Millares 5 3 53" xfId="8945"/>
    <cellStyle name="Millares 5 3 54" xfId="8946"/>
    <cellStyle name="Millares 5 3 55" xfId="8947"/>
    <cellStyle name="Millares 5 3 56" xfId="8948"/>
    <cellStyle name="Millares 5 3 57" xfId="8949"/>
    <cellStyle name="Millares 5 3 58" xfId="8950"/>
    <cellStyle name="Millares 5 3 59" xfId="8951"/>
    <cellStyle name="Millares 5 3 6" xfId="8952"/>
    <cellStyle name="Millares 5 3 60" xfId="8953"/>
    <cellStyle name="Millares 5 3 61" xfId="8954"/>
    <cellStyle name="Millares 5 3 62" xfId="8955"/>
    <cellStyle name="Millares 5 3 63" xfId="8956"/>
    <cellStyle name="Millares 5 3 64" xfId="8957"/>
    <cellStyle name="Millares 5 3 65" xfId="8958"/>
    <cellStyle name="Millares 5 3 66" xfId="8959"/>
    <cellStyle name="Millares 5 3 7" xfId="8960"/>
    <cellStyle name="Millares 5 3 8" xfId="8961"/>
    <cellStyle name="Millares 5 3 9" xfId="8962"/>
    <cellStyle name="Millares 5 30" xfId="8963"/>
    <cellStyle name="Millares 5 31" xfId="8964"/>
    <cellStyle name="Millares 5 32" xfId="8965"/>
    <cellStyle name="Millares 5 33" xfId="8966"/>
    <cellStyle name="Millares 5 34" xfId="8967"/>
    <cellStyle name="Millares 5 35" xfId="8968"/>
    <cellStyle name="Millares 5 36" xfId="8969"/>
    <cellStyle name="Millares 5 37" xfId="8970"/>
    <cellStyle name="Millares 5 38" xfId="8971"/>
    <cellStyle name="Millares 5 39" xfId="8972"/>
    <cellStyle name="Millares 5 4" xfId="577"/>
    <cellStyle name="Millares 5 4 2" xfId="3808"/>
    <cellStyle name="Millares 5 40" xfId="8973"/>
    <cellStyle name="Millares 5 41" xfId="8974"/>
    <cellStyle name="Millares 5 42" xfId="8975"/>
    <cellStyle name="Millares 5 43" xfId="8976"/>
    <cellStyle name="Millares 5 44" xfId="8977"/>
    <cellStyle name="Millares 5 45" xfId="8978"/>
    <cellStyle name="Millares 5 46" xfId="8979"/>
    <cellStyle name="Millares 5 47" xfId="8980"/>
    <cellStyle name="Millares 5 48" xfId="8981"/>
    <cellStyle name="Millares 5 49" xfId="8982"/>
    <cellStyle name="Millares 5 5" xfId="578"/>
    <cellStyle name="Millares 5 5 2" xfId="3809"/>
    <cellStyle name="Millares 5 50" xfId="8983"/>
    <cellStyle name="Millares 5 51" xfId="8984"/>
    <cellStyle name="Millares 5 52" xfId="8985"/>
    <cellStyle name="Millares 5 53" xfId="8986"/>
    <cellStyle name="Millares 5 54" xfId="8987"/>
    <cellStyle name="Millares 5 55" xfId="8988"/>
    <cellStyle name="Millares 5 56" xfId="8989"/>
    <cellStyle name="Millares 5 57" xfId="8990"/>
    <cellStyle name="Millares 5 58" xfId="8991"/>
    <cellStyle name="Millares 5 59" xfId="8992"/>
    <cellStyle name="Millares 5 6" xfId="579"/>
    <cellStyle name="Millares 5 6 2" xfId="3810"/>
    <cellStyle name="Millares 5 60" xfId="8993"/>
    <cellStyle name="Millares 5 61" xfId="8994"/>
    <cellStyle name="Millares 5 62" xfId="8995"/>
    <cellStyle name="Millares 5 63" xfId="8996"/>
    <cellStyle name="Millares 5 64" xfId="8997"/>
    <cellStyle name="Millares 5 65" xfId="8998"/>
    <cellStyle name="Millares 5 66" xfId="8999"/>
    <cellStyle name="Millares 5 67" xfId="9000"/>
    <cellStyle name="Millares 5 68" xfId="9001"/>
    <cellStyle name="Millares 5 69" xfId="9002"/>
    <cellStyle name="Millares 5 7" xfId="580"/>
    <cellStyle name="Millares 5 7 2" xfId="3811"/>
    <cellStyle name="Millares 5 70" xfId="9003"/>
    <cellStyle name="Millares 5 71" xfId="9004"/>
    <cellStyle name="Millares 5 72" xfId="9005"/>
    <cellStyle name="Millares 5 73" xfId="9006"/>
    <cellStyle name="Millares 5 74" xfId="9007"/>
    <cellStyle name="Millares 5 75" xfId="9008"/>
    <cellStyle name="Millares 5 76" xfId="9009"/>
    <cellStyle name="Millares 5 77" xfId="9010"/>
    <cellStyle name="Millares 5 78" xfId="9011"/>
    <cellStyle name="Millares 5 79" xfId="9012"/>
    <cellStyle name="Millares 5 8" xfId="581"/>
    <cellStyle name="Millares 5 8 2" xfId="3812"/>
    <cellStyle name="Millares 5 80" xfId="9013"/>
    <cellStyle name="Millares 5 81" xfId="9014"/>
    <cellStyle name="Millares 5 82" xfId="9015"/>
    <cellStyle name="Millares 5 83" xfId="9016"/>
    <cellStyle name="Millares 5 84" xfId="9017"/>
    <cellStyle name="Millares 5 85" xfId="9018"/>
    <cellStyle name="Millares 5 86" xfId="9019"/>
    <cellStyle name="Millares 5 87" xfId="9020"/>
    <cellStyle name="Millares 5 88" xfId="9021"/>
    <cellStyle name="Millares 5 9" xfId="582"/>
    <cellStyle name="Millares 5 9 2" xfId="3813"/>
    <cellStyle name="Millares 5_DGA" xfId="9022"/>
    <cellStyle name="Millares 6" xfId="583"/>
    <cellStyle name="Millares 6 10" xfId="584"/>
    <cellStyle name="Millares 6 10 2" xfId="3325"/>
    <cellStyle name="Millares 6 10 3" xfId="5430"/>
    <cellStyle name="Millares 6 10 4" xfId="5984"/>
    <cellStyle name="Millares 6 11" xfId="585"/>
    <cellStyle name="Millares 6 11 2" xfId="3146"/>
    <cellStyle name="Millares 6 11 3" xfId="5290"/>
    <cellStyle name="Millares 6 11 4" xfId="5853"/>
    <cellStyle name="Millares 6 12" xfId="586"/>
    <cellStyle name="Millares 6 12 2" xfId="3430"/>
    <cellStyle name="Millares 6 12 3" xfId="5520"/>
    <cellStyle name="Millares 6 12 4" xfId="6070"/>
    <cellStyle name="Millares 6 13" xfId="587"/>
    <cellStyle name="Millares 6 13 2" xfId="3814"/>
    <cellStyle name="Millares 6 14" xfId="588"/>
    <cellStyle name="Millares 6 14 2" xfId="3815"/>
    <cellStyle name="Millares 6 15" xfId="589"/>
    <cellStyle name="Millares 6 15 2" xfId="3816"/>
    <cellStyle name="Millares 6 16" xfId="590"/>
    <cellStyle name="Millares 6 16 2" xfId="3817"/>
    <cellStyle name="Millares 6 17" xfId="591"/>
    <cellStyle name="Millares 6 17 2" xfId="3818"/>
    <cellStyle name="Millares 6 18" xfId="592"/>
    <cellStyle name="Millares 6 18 2" xfId="3819"/>
    <cellStyle name="Millares 6 19" xfId="593"/>
    <cellStyle name="Millares 6 19 2" xfId="3820"/>
    <cellStyle name="Millares 6 2" xfId="594"/>
    <cellStyle name="Millares 6 2 2" xfId="1932"/>
    <cellStyle name="Millares 6 2 3" xfId="4654"/>
    <cellStyle name="Millares 6 2 4" xfId="4994"/>
    <cellStyle name="Millares 6 20" xfId="595"/>
    <cellStyle name="Millares 6 20 2" xfId="3821"/>
    <cellStyle name="Millares 6 21" xfId="596"/>
    <cellStyle name="Millares 6 21 2" xfId="3822"/>
    <cellStyle name="Millares 6 22" xfId="597"/>
    <cellStyle name="Millares 6 22 2" xfId="3823"/>
    <cellStyle name="Millares 6 23" xfId="598"/>
    <cellStyle name="Millares 6 23 2" xfId="3824"/>
    <cellStyle name="Millares 6 24" xfId="1503"/>
    <cellStyle name="Millares 6 25" xfId="4381"/>
    <cellStyle name="Millares 6 26" xfId="4724"/>
    <cellStyle name="Millares 6 27" xfId="9023"/>
    <cellStyle name="Millares 6 28" xfId="9024"/>
    <cellStyle name="Millares 6 29" xfId="9025"/>
    <cellStyle name="Millares 6 3" xfId="599"/>
    <cellStyle name="Millares 6 3 2" xfId="2935"/>
    <cellStyle name="Millares 6 3 3" xfId="5109"/>
    <cellStyle name="Millares 6 3 4" xfId="5683"/>
    <cellStyle name="Millares 6 30" xfId="9026"/>
    <cellStyle name="Millares 6 31" xfId="9027"/>
    <cellStyle name="Millares 6 32" xfId="9028"/>
    <cellStyle name="Millares 6 33" xfId="9029"/>
    <cellStyle name="Millares 6 34" xfId="9030"/>
    <cellStyle name="Millares 6 35" xfId="9031"/>
    <cellStyle name="Millares 6 36" xfId="9032"/>
    <cellStyle name="Millares 6 37" xfId="9033"/>
    <cellStyle name="Millares 6 38" xfId="9034"/>
    <cellStyle name="Millares 6 39" xfId="9035"/>
    <cellStyle name="Millares 6 4" xfId="600"/>
    <cellStyle name="Millares 6 4 2" xfId="3040"/>
    <cellStyle name="Millares 6 4 3" xfId="5196"/>
    <cellStyle name="Millares 6 4 4" xfId="5762"/>
    <cellStyle name="Millares 6 40" xfId="9036"/>
    <cellStyle name="Millares 6 41" xfId="9037"/>
    <cellStyle name="Millares 6 42" xfId="9038"/>
    <cellStyle name="Millares 6 43" xfId="9039"/>
    <cellStyle name="Millares 6 44" xfId="9040"/>
    <cellStyle name="Millares 6 45" xfId="9041"/>
    <cellStyle name="Millares 6 46" xfId="9042"/>
    <cellStyle name="Millares 6 47" xfId="9043"/>
    <cellStyle name="Millares 6 48" xfId="9044"/>
    <cellStyle name="Millares 6 49" xfId="9045"/>
    <cellStyle name="Millares 6 5" xfId="601"/>
    <cellStyle name="Millares 6 5 2" xfId="2941"/>
    <cellStyle name="Millares 6 5 3" xfId="5113"/>
    <cellStyle name="Millares 6 5 4" xfId="5686"/>
    <cellStyle name="Millares 6 50" xfId="9046"/>
    <cellStyle name="Millares 6 51" xfId="9047"/>
    <cellStyle name="Millares 6 52" xfId="9048"/>
    <cellStyle name="Millares 6 53" xfId="9049"/>
    <cellStyle name="Millares 6 54" xfId="9050"/>
    <cellStyle name="Millares 6 55" xfId="9051"/>
    <cellStyle name="Millares 6 56" xfId="9052"/>
    <cellStyle name="Millares 6 57" xfId="9053"/>
    <cellStyle name="Millares 6 58" xfId="9054"/>
    <cellStyle name="Millares 6 59" xfId="9055"/>
    <cellStyle name="Millares 6 6" xfId="602"/>
    <cellStyle name="Millares 6 6 2" xfId="3036"/>
    <cellStyle name="Millares 6 6 3" xfId="5194"/>
    <cellStyle name="Millares 6 6 4" xfId="5760"/>
    <cellStyle name="Millares 6 60" xfId="9056"/>
    <cellStyle name="Millares 6 61" xfId="9057"/>
    <cellStyle name="Millares 6 62" xfId="9058"/>
    <cellStyle name="Millares 6 63" xfId="9059"/>
    <cellStyle name="Millares 6 64" xfId="9060"/>
    <cellStyle name="Millares 6 65" xfId="9061"/>
    <cellStyle name="Millares 6 66" xfId="9062"/>
    <cellStyle name="Millares 6 67" xfId="9063"/>
    <cellStyle name="Millares 6 68" xfId="9064"/>
    <cellStyle name="Millares 6 69" xfId="9065"/>
    <cellStyle name="Millares 6 7" xfId="603"/>
    <cellStyle name="Millares 6 7 2" xfId="3186"/>
    <cellStyle name="Millares 6 7 3" xfId="5320"/>
    <cellStyle name="Millares 6 7 4" xfId="5882"/>
    <cellStyle name="Millares 6 70" xfId="9066"/>
    <cellStyle name="Millares 6 71" xfId="9067"/>
    <cellStyle name="Millares 6 72" xfId="9068"/>
    <cellStyle name="Millares 6 73" xfId="9069"/>
    <cellStyle name="Millares 6 74" xfId="9070"/>
    <cellStyle name="Millares 6 75" xfId="9071"/>
    <cellStyle name="Millares 6 76" xfId="9072"/>
    <cellStyle name="Millares 6 77" xfId="9073"/>
    <cellStyle name="Millares 6 78" xfId="9074"/>
    <cellStyle name="Millares 6 79" xfId="9075"/>
    <cellStyle name="Millares 6 8" xfId="604"/>
    <cellStyle name="Millares 6 8 2" xfId="3206"/>
    <cellStyle name="Millares 6 8 3" xfId="5331"/>
    <cellStyle name="Millares 6 8 4" xfId="5891"/>
    <cellStyle name="Millares 6 80" xfId="9076"/>
    <cellStyle name="Millares 6 81" xfId="9077"/>
    <cellStyle name="Millares 6 82" xfId="9078"/>
    <cellStyle name="Millares 6 83" xfId="9079"/>
    <cellStyle name="Millares 6 84" xfId="9080"/>
    <cellStyle name="Millares 6 85" xfId="9081"/>
    <cellStyle name="Millares 6 86" xfId="9082"/>
    <cellStyle name="Millares 6 87" xfId="9083"/>
    <cellStyle name="Millares 6 88" xfId="9084"/>
    <cellStyle name="Millares 6 9" xfId="605"/>
    <cellStyle name="Millares 6 9 2" xfId="3198"/>
    <cellStyle name="Millares 6 9 3" xfId="5328"/>
    <cellStyle name="Millares 6 9 4" xfId="5889"/>
    <cellStyle name="Millares 7" xfId="606"/>
    <cellStyle name="Millares 7 10" xfId="607"/>
    <cellStyle name="Millares 7 10 2" xfId="3371"/>
    <cellStyle name="Millares 7 10 2 2" xfId="3826"/>
    <cellStyle name="Millares 7 10 3" xfId="5467"/>
    <cellStyle name="Millares 7 10 4" xfId="6017"/>
    <cellStyle name="Millares 7 11" xfId="608"/>
    <cellStyle name="Millares 7 11 2" xfId="3431"/>
    <cellStyle name="Millares 7 11 2 2" xfId="3827"/>
    <cellStyle name="Millares 7 11 3" xfId="5521"/>
    <cellStyle name="Millares 7 11 4" xfId="6071"/>
    <cellStyle name="Millares 7 12" xfId="609"/>
    <cellStyle name="Millares 7 12 2" xfId="3825"/>
    <cellStyle name="Millares 7 13" xfId="610"/>
    <cellStyle name="Millares 7 13 2" xfId="3828"/>
    <cellStyle name="Millares 7 14" xfId="611"/>
    <cellStyle name="Millares 7 14 2" xfId="3829"/>
    <cellStyle name="Millares 7 15" xfId="612"/>
    <cellStyle name="Millares 7 15 2" xfId="3830"/>
    <cellStyle name="Millares 7 16" xfId="613"/>
    <cellStyle name="Millares 7 16 2" xfId="3831"/>
    <cellStyle name="Millares 7 17" xfId="614"/>
    <cellStyle name="Millares 7 17 2" xfId="3832"/>
    <cellStyle name="Millares 7 18" xfId="615"/>
    <cellStyle name="Millares 7 18 2" xfId="3833"/>
    <cellStyle name="Millares 7 19" xfId="616"/>
    <cellStyle name="Millares 7 19 2" xfId="3834"/>
    <cellStyle name="Millares 7 2" xfId="617"/>
    <cellStyle name="Millares 7 2 10" xfId="9085"/>
    <cellStyle name="Millares 7 2 11" xfId="9086"/>
    <cellStyle name="Millares 7 2 12" xfId="9087"/>
    <cellStyle name="Millares 7 2 13" xfId="9088"/>
    <cellStyle name="Millares 7 2 14" xfId="9089"/>
    <cellStyle name="Millares 7 2 15" xfId="9090"/>
    <cellStyle name="Millares 7 2 16" xfId="9091"/>
    <cellStyle name="Millares 7 2 17" xfId="9092"/>
    <cellStyle name="Millares 7 2 18" xfId="9093"/>
    <cellStyle name="Millares 7 2 19" xfId="9094"/>
    <cellStyle name="Millares 7 2 2" xfId="2936"/>
    <cellStyle name="Millares 7 2 2 2" xfId="3835"/>
    <cellStyle name="Millares 7 2 20" xfId="9095"/>
    <cellStyle name="Millares 7 2 21" xfId="9096"/>
    <cellStyle name="Millares 7 2 22" xfId="9097"/>
    <cellStyle name="Millares 7 2 23" xfId="9098"/>
    <cellStyle name="Millares 7 2 24" xfId="9099"/>
    <cellStyle name="Millares 7 2 25" xfId="9100"/>
    <cellStyle name="Millares 7 2 26" xfId="9101"/>
    <cellStyle name="Millares 7 2 27" xfId="9102"/>
    <cellStyle name="Millares 7 2 28" xfId="9103"/>
    <cellStyle name="Millares 7 2 29" xfId="9104"/>
    <cellStyle name="Millares 7 2 3" xfId="5110"/>
    <cellStyle name="Millares 7 2 30" xfId="9105"/>
    <cellStyle name="Millares 7 2 31" xfId="9106"/>
    <cellStyle name="Millares 7 2 32" xfId="9107"/>
    <cellStyle name="Millares 7 2 33" xfId="9108"/>
    <cellStyle name="Millares 7 2 34" xfId="9109"/>
    <cellStyle name="Millares 7 2 35" xfId="9110"/>
    <cellStyle name="Millares 7 2 36" xfId="9111"/>
    <cellStyle name="Millares 7 2 37" xfId="9112"/>
    <cellStyle name="Millares 7 2 38" xfId="9113"/>
    <cellStyle name="Millares 7 2 39" xfId="9114"/>
    <cellStyle name="Millares 7 2 4" xfId="5684"/>
    <cellStyle name="Millares 7 2 40" xfId="9115"/>
    <cellStyle name="Millares 7 2 41" xfId="9116"/>
    <cellStyle name="Millares 7 2 42" xfId="9117"/>
    <cellStyle name="Millares 7 2 43" xfId="9118"/>
    <cellStyle name="Millares 7 2 44" xfId="9119"/>
    <cellStyle name="Millares 7 2 45" xfId="9120"/>
    <cellStyle name="Millares 7 2 46" xfId="9121"/>
    <cellStyle name="Millares 7 2 47" xfId="9122"/>
    <cellStyle name="Millares 7 2 48" xfId="9123"/>
    <cellStyle name="Millares 7 2 49" xfId="9124"/>
    <cellStyle name="Millares 7 2 5" xfId="9125"/>
    <cellStyle name="Millares 7 2 50" xfId="9126"/>
    <cellStyle name="Millares 7 2 51" xfId="9127"/>
    <cellStyle name="Millares 7 2 52" xfId="9128"/>
    <cellStyle name="Millares 7 2 53" xfId="9129"/>
    <cellStyle name="Millares 7 2 54" xfId="9130"/>
    <cellStyle name="Millares 7 2 55" xfId="9131"/>
    <cellStyle name="Millares 7 2 56" xfId="9132"/>
    <cellStyle name="Millares 7 2 57" xfId="9133"/>
    <cellStyle name="Millares 7 2 58" xfId="9134"/>
    <cellStyle name="Millares 7 2 59" xfId="9135"/>
    <cellStyle name="Millares 7 2 6" xfId="9136"/>
    <cellStyle name="Millares 7 2 60" xfId="9137"/>
    <cellStyle name="Millares 7 2 61" xfId="9138"/>
    <cellStyle name="Millares 7 2 62" xfId="9139"/>
    <cellStyle name="Millares 7 2 63" xfId="9140"/>
    <cellStyle name="Millares 7 2 64" xfId="9141"/>
    <cellStyle name="Millares 7 2 65" xfId="9142"/>
    <cellStyle name="Millares 7 2 66" xfId="9143"/>
    <cellStyle name="Millares 7 2 7" xfId="9144"/>
    <cellStyle name="Millares 7 2 8" xfId="9145"/>
    <cellStyle name="Millares 7 2 9" xfId="9146"/>
    <cellStyle name="Millares 7 20" xfId="618"/>
    <cellStyle name="Millares 7 20 2" xfId="3836"/>
    <cellStyle name="Millares 7 21" xfId="619"/>
    <cellStyle name="Millares 7 21 2" xfId="3837"/>
    <cellStyle name="Millares 7 22" xfId="1504"/>
    <cellStyle name="Millares 7 23" xfId="4382"/>
    <cellStyle name="Millares 7 24" xfId="4423"/>
    <cellStyle name="Millares 7 25" xfId="9147"/>
    <cellStyle name="Millares 7 26" xfId="9148"/>
    <cellStyle name="Millares 7 27" xfId="9149"/>
    <cellStyle name="Millares 7 28" xfId="9150"/>
    <cellStyle name="Millares 7 29" xfId="9151"/>
    <cellStyle name="Millares 7 3" xfId="620"/>
    <cellStyle name="Millares 7 3 2" xfId="3039"/>
    <cellStyle name="Millares 7 3 2 2" xfId="3838"/>
    <cellStyle name="Millares 7 3 3" xfId="5195"/>
    <cellStyle name="Millares 7 3 4" xfId="5761"/>
    <cellStyle name="Millares 7 30" xfId="9152"/>
    <cellStyle name="Millares 7 31" xfId="9153"/>
    <cellStyle name="Millares 7 32" xfId="9154"/>
    <cellStyle name="Millares 7 33" xfId="9155"/>
    <cellStyle name="Millares 7 34" xfId="9156"/>
    <cellStyle name="Millares 7 35" xfId="9157"/>
    <cellStyle name="Millares 7 36" xfId="9158"/>
    <cellStyle name="Millares 7 37" xfId="9159"/>
    <cellStyle name="Millares 7 38" xfId="9160"/>
    <cellStyle name="Millares 7 39" xfId="9161"/>
    <cellStyle name="Millares 7 4" xfId="621"/>
    <cellStyle name="Millares 7 4 2" xfId="3004"/>
    <cellStyle name="Millares 7 4 2 2" xfId="3839"/>
    <cellStyle name="Millares 7 4 3" xfId="5169"/>
    <cellStyle name="Millares 7 4 4" xfId="5739"/>
    <cellStyle name="Millares 7 40" xfId="9162"/>
    <cellStyle name="Millares 7 41" xfId="9163"/>
    <cellStyle name="Millares 7 42" xfId="9164"/>
    <cellStyle name="Millares 7 43" xfId="9165"/>
    <cellStyle name="Millares 7 44" xfId="9166"/>
    <cellStyle name="Millares 7 45" xfId="9167"/>
    <cellStyle name="Millares 7 46" xfId="9168"/>
    <cellStyle name="Millares 7 47" xfId="9169"/>
    <cellStyle name="Millares 7 48" xfId="9170"/>
    <cellStyle name="Millares 7 49" xfId="9171"/>
    <cellStyle name="Millares 7 5" xfId="622"/>
    <cellStyle name="Millares 7 5 2" xfId="2981"/>
    <cellStyle name="Millares 7 5 2 2" xfId="3840"/>
    <cellStyle name="Millares 7 5 3" xfId="5151"/>
    <cellStyle name="Millares 7 5 4" xfId="5722"/>
    <cellStyle name="Millares 7 50" xfId="9172"/>
    <cellStyle name="Millares 7 51" xfId="9173"/>
    <cellStyle name="Millares 7 52" xfId="9174"/>
    <cellStyle name="Millares 7 53" xfId="9175"/>
    <cellStyle name="Millares 7 54" xfId="9176"/>
    <cellStyle name="Millares 7 55" xfId="9177"/>
    <cellStyle name="Millares 7 56" xfId="9178"/>
    <cellStyle name="Millares 7 57" xfId="9179"/>
    <cellStyle name="Millares 7 58" xfId="9180"/>
    <cellStyle name="Millares 7 59" xfId="9181"/>
    <cellStyle name="Millares 7 6" xfId="623"/>
    <cellStyle name="Millares 7 6 2" xfId="3187"/>
    <cellStyle name="Millares 7 6 2 2" xfId="3841"/>
    <cellStyle name="Millares 7 6 3" xfId="5321"/>
    <cellStyle name="Millares 7 6 4" xfId="5883"/>
    <cellStyle name="Millares 7 60" xfId="9182"/>
    <cellStyle name="Millares 7 61" xfId="9183"/>
    <cellStyle name="Millares 7 62" xfId="9184"/>
    <cellStyle name="Millares 7 63" xfId="9185"/>
    <cellStyle name="Millares 7 64" xfId="9186"/>
    <cellStyle name="Millares 7 65" xfId="9187"/>
    <cellStyle name="Millares 7 66" xfId="9188"/>
    <cellStyle name="Millares 7 67" xfId="9189"/>
    <cellStyle name="Millares 7 68" xfId="9190"/>
    <cellStyle name="Millares 7 69" xfId="9191"/>
    <cellStyle name="Millares 7 7" xfId="624"/>
    <cellStyle name="Millares 7 7 2" xfId="3329"/>
    <cellStyle name="Millares 7 7 2 2" xfId="3842"/>
    <cellStyle name="Millares 7 7 3" xfId="5431"/>
    <cellStyle name="Millares 7 7 4" xfId="5985"/>
    <cellStyle name="Millares 7 70" xfId="9192"/>
    <cellStyle name="Millares 7 71" xfId="9193"/>
    <cellStyle name="Millares 7 72" xfId="9194"/>
    <cellStyle name="Millares 7 73" xfId="9195"/>
    <cellStyle name="Millares 7 74" xfId="9196"/>
    <cellStyle name="Millares 7 75" xfId="9197"/>
    <cellStyle name="Millares 7 76" xfId="9198"/>
    <cellStyle name="Millares 7 77" xfId="9199"/>
    <cellStyle name="Millares 7 78" xfId="9200"/>
    <cellStyle name="Millares 7 79" xfId="9201"/>
    <cellStyle name="Millares 7 8" xfId="625"/>
    <cellStyle name="Millares 7 8 2" xfId="3324"/>
    <cellStyle name="Millares 7 8 2 2" xfId="3843"/>
    <cellStyle name="Millares 7 8 3" xfId="5429"/>
    <cellStyle name="Millares 7 8 4" xfId="5983"/>
    <cellStyle name="Millares 7 80" xfId="9202"/>
    <cellStyle name="Millares 7 81" xfId="9203"/>
    <cellStyle name="Millares 7 82" xfId="9204"/>
    <cellStyle name="Millares 7 83" xfId="9205"/>
    <cellStyle name="Millares 7 84" xfId="9206"/>
    <cellStyle name="Millares 7 85" xfId="9207"/>
    <cellStyle name="Millares 7 86" xfId="9208"/>
    <cellStyle name="Millares 7 9" xfId="626"/>
    <cellStyle name="Millares 7 9 2" xfId="3353"/>
    <cellStyle name="Millares 7 9 2 2" xfId="3844"/>
    <cellStyle name="Millares 7 9 3" xfId="5452"/>
    <cellStyle name="Millares 7 9 4" xfId="6004"/>
    <cellStyle name="Millares 8" xfId="627"/>
    <cellStyle name="Millares 8 10" xfId="628"/>
    <cellStyle name="Millares 8 10 2" xfId="3846"/>
    <cellStyle name="Millares 8 11" xfId="629"/>
    <cellStyle name="Millares 8 11 2" xfId="3847"/>
    <cellStyle name="Millares 8 12" xfId="630"/>
    <cellStyle name="Millares 8 12 2" xfId="3848"/>
    <cellStyle name="Millares 8 13" xfId="631"/>
    <cellStyle name="Millares 8 13 2" xfId="3849"/>
    <cellStyle name="Millares 8 14" xfId="632"/>
    <cellStyle name="Millares 8 14 2" xfId="3850"/>
    <cellStyle name="Millares 8 15" xfId="633"/>
    <cellStyle name="Millares 8 15 2" xfId="3851"/>
    <cellStyle name="Millares 8 16" xfId="634"/>
    <cellStyle name="Millares 8 16 2" xfId="3852"/>
    <cellStyle name="Millares 8 17" xfId="635"/>
    <cellStyle name="Millares 8 17 2" xfId="3853"/>
    <cellStyle name="Millares 8 18" xfId="636"/>
    <cellStyle name="Millares 8 18 2" xfId="3854"/>
    <cellStyle name="Millares 8 19" xfId="637"/>
    <cellStyle name="Millares 8 19 2" xfId="3855"/>
    <cellStyle name="Millares 8 2" xfId="638"/>
    <cellStyle name="Millares 8 2 10" xfId="9209"/>
    <cellStyle name="Millares 8 2 11" xfId="9210"/>
    <cellStyle name="Millares 8 2 12" xfId="9211"/>
    <cellStyle name="Millares 8 2 13" xfId="9212"/>
    <cellStyle name="Millares 8 2 14" xfId="9213"/>
    <cellStyle name="Millares 8 2 15" xfId="9214"/>
    <cellStyle name="Millares 8 2 16" xfId="9215"/>
    <cellStyle name="Millares 8 2 17" xfId="9216"/>
    <cellStyle name="Millares 8 2 18" xfId="9217"/>
    <cellStyle name="Millares 8 2 19" xfId="9218"/>
    <cellStyle name="Millares 8 2 2" xfId="3845"/>
    <cellStyle name="Millares 8 2 20" xfId="9219"/>
    <cellStyle name="Millares 8 2 21" xfId="9220"/>
    <cellStyle name="Millares 8 2 22" xfId="9221"/>
    <cellStyle name="Millares 8 2 23" xfId="9222"/>
    <cellStyle name="Millares 8 2 24" xfId="9223"/>
    <cellStyle name="Millares 8 2 25" xfId="9224"/>
    <cellStyle name="Millares 8 2 26" xfId="9225"/>
    <cellStyle name="Millares 8 2 27" xfId="9226"/>
    <cellStyle name="Millares 8 2 28" xfId="9227"/>
    <cellStyle name="Millares 8 2 29" xfId="9228"/>
    <cellStyle name="Millares 8 2 3" xfId="9229"/>
    <cellStyle name="Millares 8 2 30" xfId="9230"/>
    <cellStyle name="Millares 8 2 31" xfId="9231"/>
    <cellStyle name="Millares 8 2 32" xfId="9232"/>
    <cellStyle name="Millares 8 2 33" xfId="9233"/>
    <cellStyle name="Millares 8 2 34" xfId="9234"/>
    <cellStyle name="Millares 8 2 35" xfId="9235"/>
    <cellStyle name="Millares 8 2 36" xfId="9236"/>
    <cellStyle name="Millares 8 2 37" xfId="9237"/>
    <cellStyle name="Millares 8 2 38" xfId="9238"/>
    <cellStyle name="Millares 8 2 39" xfId="9239"/>
    <cellStyle name="Millares 8 2 4" xfId="9240"/>
    <cellStyle name="Millares 8 2 40" xfId="9241"/>
    <cellStyle name="Millares 8 2 41" xfId="9242"/>
    <cellStyle name="Millares 8 2 42" xfId="9243"/>
    <cellStyle name="Millares 8 2 43" xfId="9244"/>
    <cellStyle name="Millares 8 2 44" xfId="9245"/>
    <cellStyle name="Millares 8 2 45" xfId="9246"/>
    <cellStyle name="Millares 8 2 46" xfId="9247"/>
    <cellStyle name="Millares 8 2 47" xfId="9248"/>
    <cellStyle name="Millares 8 2 48" xfId="9249"/>
    <cellStyle name="Millares 8 2 49" xfId="9250"/>
    <cellStyle name="Millares 8 2 5" xfId="9251"/>
    <cellStyle name="Millares 8 2 50" xfId="9252"/>
    <cellStyle name="Millares 8 2 51" xfId="9253"/>
    <cellStyle name="Millares 8 2 52" xfId="9254"/>
    <cellStyle name="Millares 8 2 53" xfId="9255"/>
    <cellStyle name="Millares 8 2 54" xfId="9256"/>
    <cellStyle name="Millares 8 2 55" xfId="9257"/>
    <cellStyle name="Millares 8 2 56" xfId="9258"/>
    <cellStyle name="Millares 8 2 57" xfId="9259"/>
    <cellStyle name="Millares 8 2 58" xfId="9260"/>
    <cellStyle name="Millares 8 2 59" xfId="9261"/>
    <cellStyle name="Millares 8 2 6" xfId="9262"/>
    <cellStyle name="Millares 8 2 60" xfId="9263"/>
    <cellStyle name="Millares 8 2 61" xfId="9264"/>
    <cellStyle name="Millares 8 2 62" xfId="9265"/>
    <cellStyle name="Millares 8 2 63" xfId="9266"/>
    <cellStyle name="Millares 8 2 64" xfId="9267"/>
    <cellStyle name="Millares 8 2 7" xfId="9268"/>
    <cellStyle name="Millares 8 2 8" xfId="9269"/>
    <cellStyle name="Millares 8 2 9" xfId="9270"/>
    <cellStyle name="Millares 8 20" xfId="639"/>
    <cellStyle name="Millares 8 20 2" xfId="3856"/>
    <cellStyle name="Millares 8 21" xfId="640"/>
    <cellStyle name="Millares 8 21 2" xfId="3857"/>
    <cellStyle name="Millares 8 22" xfId="959"/>
    <cellStyle name="Millares 8 23" xfId="1505"/>
    <cellStyle name="Millares 8 24" xfId="4383"/>
    <cellStyle name="Millares 8 25" xfId="4422"/>
    <cellStyle name="Millares 8 26" xfId="9271"/>
    <cellStyle name="Millares 8 27" xfId="9272"/>
    <cellStyle name="Millares 8 28" xfId="9273"/>
    <cellStyle name="Millares 8 29" xfId="9274"/>
    <cellStyle name="Millares 8 3" xfId="641"/>
    <cellStyle name="Millares 8 3 10" xfId="9275"/>
    <cellStyle name="Millares 8 3 11" xfId="9276"/>
    <cellStyle name="Millares 8 3 12" xfId="9277"/>
    <cellStyle name="Millares 8 3 13" xfId="9278"/>
    <cellStyle name="Millares 8 3 14" xfId="9279"/>
    <cellStyle name="Millares 8 3 15" xfId="9280"/>
    <cellStyle name="Millares 8 3 16" xfId="9281"/>
    <cellStyle name="Millares 8 3 17" xfId="9282"/>
    <cellStyle name="Millares 8 3 18" xfId="9283"/>
    <cellStyle name="Millares 8 3 19" xfId="9284"/>
    <cellStyle name="Millares 8 3 2" xfId="3858"/>
    <cellStyle name="Millares 8 3 20" xfId="9285"/>
    <cellStyle name="Millares 8 3 21" xfId="9286"/>
    <cellStyle name="Millares 8 3 22" xfId="9287"/>
    <cellStyle name="Millares 8 3 23" xfId="9288"/>
    <cellStyle name="Millares 8 3 24" xfId="9289"/>
    <cellStyle name="Millares 8 3 25" xfId="9290"/>
    <cellStyle name="Millares 8 3 26" xfId="9291"/>
    <cellStyle name="Millares 8 3 27" xfId="9292"/>
    <cellStyle name="Millares 8 3 28" xfId="9293"/>
    <cellStyle name="Millares 8 3 29" xfId="9294"/>
    <cellStyle name="Millares 8 3 3" xfId="9295"/>
    <cellStyle name="Millares 8 3 30" xfId="9296"/>
    <cellStyle name="Millares 8 3 31" xfId="9297"/>
    <cellStyle name="Millares 8 3 32" xfId="9298"/>
    <cellStyle name="Millares 8 3 33" xfId="9299"/>
    <cellStyle name="Millares 8 3 34" xfId="9300"/>
    <cellStyle name="Millares 8 3 35" xfId="9301"/>
    <cellStyle name="Millares 8 3 36" xfId="9302"/>
    <cellStyle name="Millares 8 3 37" xfId="9303"/>
    <cellStyle name="Millares 8 3 38" xfId="9304"/>
    <cellStyle name="Millares 8 3 39" xfId="9305"/>
    <cellStyle name="Millares 8 3 4" xfId="9306"/>
    <cellStyle name="Millares 8 3 40" xfId="9307"/>
    <cellStyle name="Millares 8 3 41" xfId="9308"/>
    <cellStyle name="Millares 8 3 42" xfId="9309"/>
    <cellStyle name="Millares 8 3 43" xfId="9310"/>
    <cellStyle name="Millares 8 3 44" xfId="9311"/>
    <cellStyle name="Millares 8 3 45" xfId="9312"/>
    <cellStyle name="Millares 8 3 46" xfId="9313"/>
    <cellStyle name="Millares 8 3 47" xfId="9314"/>
    <cellStyle name="Millares 8 3 48" xfId="9315"/>
    <cellStyle name="Millares 8 3 49" xfId="9316"/>
    <cellStyle name="Millares 8 3 5" xfId="9317"/>
    <cellStyle name="Millares 8 3 50" xfId="9318"/>
    <cellStyle name="Millares 8 3 51" xfId="9319"/>
    <cellStyle name="Millares 8 3 52" xfId="9320"/>
    <cellStyle name="Millares 8 3 53" xfId="9321"/>
    <cellStyle name="Millares 8 3 54" xfId="9322"/>
    <cellStyle name="Millares 8 3 55" xfId="9323"/>
    <cellStyle name="Millares 8 3 56" xfId="9324"/>
    <cellStyle name="Millares 8 3 57" xfId="9325"/>
    <cellStyle name="Millares 8 3 58" xfId="9326"/>
    <cellStyle name="Millares 8 3 59" xfId="9327"/>
    <cellStyle name="Millares 8 3 6" xfId="9328"/>
    <cellStyle name="Millares 8 3 60" xfId="9329"/>
    <cellStyle name="Millares 8 3 61" xfId="9330"/>
    <cellStyle name="Millares 8 3 62" xfId="9331"/>
    <cellStyle name="Millares 8 3 63" xfId="9332"/>
    <cellStyle name="Millares 8 3 64" xfId="9333"/>
    <cellStyle name="Millares 8 3 7" xfId="9334"/>
    <cellStyle name="Millares 8 3 8" xfId="9335"/>
    <cellStyle name="Millares 8 3 9" xfId="9336"/>
    <cellStyle name="Millares 8 30" xfId="9337"/>
    <cellStyle name="Millares 8 31" xfId="9338"/>
    <cellStyle name="Millares 8 32" xfId="9339"/>
    <cellStyle name="Millares 8 33" xfId="9340"/>
    <cellStyle name="Millares 8 34" xfId="9341"/>
    <cellStyle name="Millares 8 35" xfId="9342"/>
    <cellStyle name="Millares 8 36" xfId="9343"/>
    <cellStyle name="Millares 8 37" xfId="9344"/>
    <cellStyle name="Millares 8 38" xfId="9345"/>
    <cellStyle name="Millares 8 39" xfId="9346"/>
    <cellStyle name="Millares 8 4" xfId="642"/>
    <cellStyle name="Millares 8 4 2" xfId="3859"/>
    <cellStyle name="Millares 8 40" xfId="9347"/>
    <cellStyle name="Millares 8 41" xfId="9348"/>
    <cellStyle name="Millares 8 42" xfId="9349"/>
    <cellStyle name="Millares 8 43" xfId="9350"/>
    <cellStyle name="Millares 8 44" xfId="9351"/>
    <cellStyle name="Millares 8 45" xfId="9352"/>
    <cellStyle name="Millares 8 46" xfId="9353"/>
    <cellStyle name="Millares 8 47" xfId="9354"/>
    <cellStyle name="Millares 8 48" xfId="9355"/>
    <cellStyle name="Millares 8 49" xfId="9356"/>
    <cellStyle name="Millares 8 5" xfId="643"/>
    <cellStyle name="Millares 8 5 2" xfId="3860"/>
    <cellStyle name="Millares 8 50" xfId="9357"/>
    <cellStyle name="Millares 8 51" xfId="9358"/>
    <cellStyle name="Millares 8 52" xfId="9359"/>
    <cellStyle name="Millares 8 53" xfId="9360"/>
    <cellStyle name="Millares 8 54" xfId="9361"/>
    <cellStyle name="Millares 8 55" xfId="9362"/>
    <cellStyle name="Millares 8 56" xfId="9363"/>
    <cellStyle name="Millares 8 57" xfId="9364"/>
    <cellStyle name="Millares 8 58" xfId="9365"/>
    <cellStyle name="Millares 8 59" xfId="9366"/>
    <cellStyle name="Millares 8 6" xfId="644"/>
    <cellStyle name="Millares 8 6 2" xfId="3861"/>
    <cellStyle name="Millares 8 60" xfId="9367"/>
    <cellStyle name="Millares 8 61" xfId="9368"/>
    <cellStyle name="Millares 8 62" xfId="9369"/>
    <cellStyle name="Millares 8 63" xfId="9370"/>
    <cellStyle name="Millares 8 64" xfId="9371"/>
    <cellStyle name="Millares 8 65" xfId="9372"/>
    <cellStyle name="Millares 8 66" xfId="9373"/>
    <cellStyle name="Millares 8 67" xfId="9374"/>
    <cellStyle name="Millares 8 68" xfId="9375"/>
    <cellStyle name="Millares 8 69" xfId="9376"/>
    <cellStyle name="Millares 8 7" xfId="645"/>
    <cellStyle name="Millares 8 7 2" xfId="3862"/>
    <cellStyle name="Millares 8 70" xfId="9377"/>
    <cellStyle name="Millares 8 71" xfId="9378"/>
    <cellStyle name="Millares 8 72" xfId="9379"/>
    <cellStyle name="Millares 8 73" xfId="9380"/>
    <cellStyle name="Millares 8 74" xfId="9381"/>
    <cellStyle name="Millares 8 75" xfId="9382"/>
    <cellStyle name="Millares 8 76" xfId="9383"/>
    <cellStyle name="Millares 8 77" xfId="9384"/>
    <cellStyle name="Millares 8 78" xfId="9385"/>
    <cellStyle name="Millares 8 79" xfId="9386"/>
    <cellStyle name="Millares 8 8" xfId="646"/>
    <cellStyle name="Millares 8 8 2" xfId="3863"/>
    <cellStyle name="Millares 8 80" xfId="9387"/>
    <cellStyle name="Millares 8 81" xfId="9388"/>
    <cellStyle name="Millares 8 82" xfId="9389"/>
    <cellStyle name="Millares 8 83" xfId="9390"/>
    <cellStyle name="Millares 8 84" xfId="9391"/>
    <cellStyle name="Millares 8 85" xfId="9392"/>
    <cellStyle name="Millares 8 86" xfId="9393"/>
    <cellStyle name="Millares 8 87" xfId="9394"/>
    <cellStyle name="Millares 8 9" xfId="647"/>
    <cellStyle name="Millares 8 9 2" xfId="3864"/>
    <cellStyle name="Millares 9" xfId="648"/>
    <cellStyle name="Millares 9 10" xfId="649"/>
    <cellStyle name="Millares 9 10 2" xfId="3147"/>
    <cellStyle name="Millares 9 10 3" xfId="5291"/>
    <cellStyle name="Millares 9 10 4" xfId="5854"/>
    <cellStyle name="Millares 9 11" xfId="650"/>
    <cellStyle name="Millares 9 11 2" xfId="3432"/>
    <cellStyle name="Millares 9 11 3" xfId="5522"/>
    <cellStyle name="Millares 9 11 4" xfId="6072"/>
    <cellStyle name="Millares 9 12" xfId="651"/>
    <cellStyle name="Millares 9 12 2" xfId="3865"/>
    <cellStyle name="Millares 9 13" xfId="652"/>
    <cellStyle name="Millares 9 13 2" xfId="3866"/>
    <cellStyle name="Millares 9 14" xfId="653"/>
    <cellStyle name="Millares 9 14 2" xfId="3867"/>
    <cellStyle name="Millares 9 15" xfId="654"/>
    <cellStyle name="Millares 9 15 2" xfId="3868"/>
    <cellStyle name="Millares 9 16" xfId="655"/>
    <cellStyle name="Millares 9 16 2" xfId="3869"/>
    <cellStyle name="Millares 9 17" xfId="656"/>
    <cellStyle name="Millares 9 17 2" xfId="3870"/>
    <cellStyle name="Millares 9 18" xfId="657"/>
    <cellStyle name="Millares 9 18 2" xfId="3871"/>
    <cellStyle name="Millares 9 19" xfId="658"/>
    <cellStyle name="Millares 9 19 2" xfId="3872"/>
    <cellStyle name="Millares 9 2" xfId="659"/>
    <cellStyle name="Millares 9 2 10" xfId="9395"/>
    <cellStyle name="Millares 9 2 11" xfId="9396"/>
    <cellStyle name="Millares 9 2 12" xfId="9397"/>
    <cellStyle name="Millares 9 2 13" xfId="9398"/>
    <cellStyle name="Millares 9 2 14" xfId="9399"/>
    <cellStyle name="Millares 9 2 15" xfId="9400"/>
    <cellStyle name="Millares 9 2 16" xfId="9401"/>
    <cellStyle name="Millares 9 2 17" xfId="9402"/>
    <cellStyle name="Millares 9 2 18" xfId="9403"/>
    <cellStyle name="Millares 9 2 19" xfId="9404"/>
    <cellStyle name="Millares 9 2 2" xfId="2937"/>
    <cellStyle name="Millares 9 2 2 10" xfId="9405"/>
    <cellStyle name="Millares 9 2 2 11" xfId="9406"/>
    <cellStyle name="Millares 9 2 2 12" xfId="9407"/>
    <cellStyle name="Millares 9 2 2 13" xfId="9408"/>
    <cellStyle name="Millares 9 2 2 14" xfId="9409"/>
    <cellStyle name="Millares 9 2 2 15" xfId="9410"/>
    <cellStyle name="Millares 9 2 2 16" xfId="9411"/>
    <cellStyle name="Millares 9 2 2 17" xfId="9412"/>
    <cellStyle name="Millares 9 2 2 18" xfId="9413"/>
    <cellStyle name="Millares 9 2 2 19" xfId="9414"/>
    <cellStyle name="Millares 9 2 2 2" xfId="9415"/>
    <cellStyle name="Millares 9 2 2 20" xfId="9416"/>
    <cellStyle name="Millares 9 2 2 21" xfId="9417"/>
    <cellStyle name="Millares 9 2 2 22" xfId="9418"/>
    <cellStyle name="Millares 9 2 2 23" xfId="9419"/>
    <cellStyle name="Millares 9 2 2 24" xfId="9420"/>
    <cellStyle name="Millares 9 2 2 25" xfId="9421"/>
    <cellStyle name="Millares 9 2 2 26" xfId="9422"/>
    <cellStyle name="Millares 9 2 2 27" xfId="9423"/>
    <cellStyle name="Millares 9 2 2 28" xfId="9424"/>
    <cellStyle name="Millares 9 2 2 29" xfId="9425"/>
    <cellStyle name="Millares 9 2 2 3" xfId="9426"/>
    <cellStyle name="Millares 9 2 2 30" xfId="9427"/>
    <cellStyle name="Millares 9 2 2 31" xfId="9428"/>
    <cellStyle name="Millares 9 2 2 32" xfId="9429"/>
    <cellStyle name="Millares 9 2 2 33" xfId="9430"/>
    <cellStyle name="Millares 9 2 2 34" xfId="9431"/>
    <cellStyle name="Millares 9 2 2 35" xfId="9432"/>
    <cellStyle name="Millares 9 2 2 36" xfId="9433"/>
    <cellStyle name="Millares 9 2 2 37" xfId="9434"/>
    <cellStyle name="Millares 9 2 2 38" xfId="9435"/>
    <cellStyle name="Millares 9 2 2 39" xfId="9436"/>
    <cellStyle name="Millares 9 2 2 4" xfId="9437"/>
    <cellStyle name="Millares 9 2 2 40" xfId="9438"/>
    <cellStyle name="Millares 9 2 2 41" xfId="9439"/>
    <cellStyle name="Millares 9 2 2 42" xfId="9440"/>
    <cellStyle name="Millares 9 2 2 43" xfId="9441"/>
    <cellStyle name="Millares 9 2 2 44" xfId="9442"/>
    <cellStyle name="Millares 9 2 2 45" xfId="9443"/>
    <cellStyle name="Millares 9 2 2 46" xfId="9444"/>
    <cellStyle name="Millares 9 2 2 47" xfId="9445"/>
    <cellStyle name="Millares 9 2 2 48" xfId="9446"/>
    <cellStyle name="Millares 9 2 2 49" xfId="9447"/>
    <cellStyle name="Millares 9 2 2 5" xfId="9448"/>
    <cellStyle name="Millares 9 2 2 50" xfId="9449"/>
    <cellStyle name="Millares 9 2 2 51" xfId="9450"/>
    <cellStyle name="Millares 9 2 2 52" xfId="9451"/>
    <cellStyle name="Millares 9 2 2 53" xfId="9452"/>
    <cellStyle name="Millares 9 2 2 54" xfId="9453"/>
    <cellStyle name="Millares 9 2 2 55" xfId="9454"/>
    <cellStyle name="Millares 9 2 2 56" xfId="9455"/>
    <cellStyle name="Millares 9 2 2 57" xfId="9456"/>
    <cellStyle name="Millares 9 2 2 58" xfId="9457"/>
    <cellStyle name="Millares 9 2 2 59" xfId="9458"/>
    <cellStyle name="Millares 9 2 2 6" xfId="9459"/>
    <cellStyle name="Millares 9 2 2 60" xfId="9460"/>
    <cellStyle name="Millares 9 2 2 61" xfId="9461"/>
    <cellStyle name="Millares 9 2 2 62" xfId="9462"/>
    <cellStyle name="Millares 9 2 2 63" xfId="9463"/>
    <cellStyle name="Millares 9 2 2 7" xfId="9464"/>
    <cellStyle name="Millares 9 2 2 8" xfId="9465"/>
    <cellStyle name="Millares 9 2 2 9" xfId="9466"/>
    <cellStyle name="Millares 9 2 20" xfId="9467"/>
    <cellStyle name="Millares 9 2 21" xfId="9468"/>
    <cellStyle name="Millares 9 2 22" xfId="9469"/>
    <cellStyle name="Millares 9 2 23" xfId="9470"/>
    <cellStyle name="Millares 9 2 24" xfId="9471"/>
    <cellStyle name="Millares 9 2 25" xfId="9472"/>
    <cellStyle name="Millares 9 2 26" xfId="9473"/>
    <cellStyle name="Millares 9 2 27" xfId="9474"/>
    <cellStyle name="Millares 9 2 28" xfId="9475"/>
    <cellStyle name="Millares 9 2 29" xfId="9476"/>
    <cellStyle name="Millares 9 2 3" xfId="5111"/>
    <cellStyle name="Millares 9 2 30" xfId="9477"/>
    <cellStyle name="Millares 9 2 31" xfId="9478"/>
    <cellStyle name="Millares 9 2 32" xfId="9479"/>
    <cellStyle name="Millares 9 2 33" xfId="9480"/>
    <cellStyle name="Millares 9 2 34" xfId="9481"/>
    <cellStyle name="Millares 9 2 35" xfId="9482"/>
    <cellStyle name="Millares 9 2 36" xfId="9483"/>
    <cellStyle name="Millares 9 2 37" xfId="9484"/>
    <cellStyle name="Millares 9 2 38" xfId="9485"/>
    <cellStyle name="Millares 9 2 39" xfId="9486"/>
    <cellStyle name="Millares 9 2 4" xfId="5685"/>
    <cellStyle name="Millares 9 2 40" xfId="9487"/>
    <cellStyle name="Millares 9 2 41" xfId="9488"/>
    <cellStyle name="Millares 9 2 42" xfId="9489"/>
    <cellStyle name="Millares 9 2 43" xfId="9490"/>
    <cellStyle name="Millares 9 2 44" xfId="9491"/>
    <cellStyle name="Millares 9 2 45" xfId="9492"/>
    <cellStyle name="Millares 9 2 46" xfId="9493"/>
    <cellStyle name="Millares 9 2 47" xfId="9494"/>
    <cellStyle name="Millares 9 2 48" xfId="9495"/>
    <cellStyle name="Millares 9 2 49" xfId="9496"/>
    <cellStyle name="Millares 9 2 5" xfId="9497"/>
    <cellStyle name="Millares 9 2 50" xfId="9498"/>
    <cellStyle name="Millares 9 2 51" xfId="9499"/>
    <cellStyle name="Millares 9 2 52" xfId="9500"/>
    <cellStyle name="Millares 9 2 53" xfId="9501"/>
    <cellStyle name="Millares 9 2 54" xfId="9502"/>
    <cellStyle name="Millares 9 2 55" xfId="9503"/>
    <cellStyle name="Millares 9 2 56" xfId="9504"/>
    <cellStyle name="Millares 9 2 57" xfId="9505"/>
    <cellStyle name="Millares 9 2 58" xfId="9506"/>
    <cellStyle name="Millares 9 2 59" xfId="9507"/>
    <cellStyle name="Millares 9 2 6" xfId="9508"/>
    <cellStyle name="Millares 9 2 60" xfId="9509"/>
    <cellStyle name="Millares 9 2 61" xfId="9510"/>
    <cellStyle name="Millares 9 2 62" xfId="9511"/>
    <cellStyle name="Millares 9 2 63" xfId="9512"/>
    <cellStyle name="Millares 9 2 64" xfId="9513"/>
    <cellStyle name="Millares 9 2 65" xfId="9514"/>
    <cellStyle name="Millares 9 2 66" xfId="9515"/>
    <cellStyle name="Millares 9 2 7" xfId="9516"/>
    <cellStyle name="Millares 9 2 8" xfId="9517"/>
    <cellStyle name="Millares 9 2 9" xfId="9518"/>
    <cellStyle name="Millares 9 20" xfId="1506"/>
    <cellStyle name="Millares 9 21" xfId="4384"/>
    <cellStyle name="Millares 9 22" xfId="4723"/>
    <cellStyle name="Millares 9 23" xfId="9519"/>
    <cellStyle name="Millares 9 24" xfId="9520"/>
    <cellStyle name="Millares 9 25" xfId="9521"/>
    <cellStyle name="Millares 9 26" xfId="9522"/>
    <cellStyle name="Millares 9 27" xfId="9523"/>
    <cellStyle name="Millares 9 28" xfId="9524"/>
    <cellStyle name="Millares 9 29" xfId="9525"/>
    <cellStyle name="Millares 9 3" xfId="660"/>
    <cellStyle name="Millares 9 3 10" xfId="9526"/>
    <cellStyle name="Millares 9 3 11" xfId="9527"/>
    <cellStyle name="Millares 9 3 12" xfId="9528"/>
    <cellStyle name="Millares 9 3 13" xfId="9529"/>
    <cellStyle name="Millares 9 3 14" xfId="9530"/>
    <cellStyle name="Millares 9 3 15" xfId="9531"/>
    <cellStyle name="Millares 9 3 16" xfId="9532"/>
    <cellStyle name="Millares 9 3 17" xfId="9533"/>
    <cellStyle name="Millares 9 3 18" xfId="9534"/>
    <cellStyle name="Millares 9 3 19" xfId="9535"/>
    <cellStyle name="Millares 9 3 2" xfId="2943"/>
    <cellStyle name="Millares 9 3 20" xfId="9536"/>
    <cellStyle name="Millares 9 3 21" xfId="9537"/>
    <cellStyle name="Millares 9 3 22" xfId="9538"/>
    <cellStyle name="Millares 9 3 23" xfId="9539"/>
    <cellStyle name="Millares 9 3 24" xfId="9540"/>
    <cellStyle name="Millares 9 3 25" xfId="9541"/>
    <cellStyle name="Millares 9 3 26" xfId="9542"/>
    <cellStyle name="Millares 9 3 27" xfId="9543"/>
    <cellStyle name="Millares 9 3 28" xfId="9544"/>
    <cellStyle name="Millares 9 3 29" xfId="9545"/>
    <cellStyle name="Millares 9 3 3" xfId="5115"/>
    <cellStyle name="Millares 9 3 30" xfId="9546"/>
    <cellStyle name="Millares 9 3 31" xfId="9547"/>
    <cellStyle name="Millares 9 3 32" xfId="9548"/>
    <cellStyle name="Millares 9 3 33" xfId="9549"/>
    <cellStyle name="Millares 9 3 34" xfId="9550"/>
    <cellStyle name="Millares 9 3 35" xfId="9551"/>
    <cellStyle name="Millares 9 3 36" xfId="9552"/>
    <cellStyle name="Millares 9 3 37" xfId="9553"/>
    <cellStyle name="Millares 9 3 38" xfId="9554"/>
    <cellStyle name="Millares 9 3 39" xfId="9555"/>
    <cellStyle name="Millares 9 3 4" xfId="5688"/>
    <cellStyle name="Millares 9 3 40" xfId="9556"/>
    <cellStyle name="Millares 9 3 41" xfId="9557"/>
    <cellStyle name="Millares 9 3 42" xfId="9558"/>
    <cellStyle name="Millares 9 3 43" xfId="9559"/>
    <cellStyle name="Millares 9 3 44" xfId="9560"/>
    <cellStyle name="Millares 9 3 45" xfId="9561"/>
    <cellStyle name="Millares 9 3 46" xfId="9562"/>
    <cellStyle name="Millares 9 3 47" xfId="9563"/>
    <cellStyle name="Millares 9 3 48" xfId="9564"/>
    <cellStyle name="Millares 9 3 49" xfId="9565"/>
    <cellStyle name="Millares 9 3 5" xfId="9566"/>
    <cellStyle name="Millares 9 3 50" xfId="9567"/>
    <cellStyle name="Millares 9 3 51" xfId="9568"/>
    <cellStyle name="Millares 9 3 52" xfId="9569"/>
    <cellStyle name="Millares 9 3 53" xfId="9570"/>
    <cellStyle name="Millares 9 3 54" xfId="9571"/>
    <cellStyle name="Millares 9 3 55" xfId="9572"/>
    <cellStyle name="Millares 9 3 56" xfId="9573"/>
    <cellStyle name="Millares 9 3 57" xfId="9574"/>
    <cellStyle name="Millares 9 3 58" xfId="9575"/>
    <cellStyle name="Millares 9 3 59" xfId="9576"/>
    <cellStyle name="Millares 9 3 6" xfId="9577"/>
    <cellStyle name="Millares 9 3 60" xfId="9578"/>
    <cellStyle name="Millares 9 3 61" xfId="9579"/>
    <cellStyle name="Millares 9 3 62" xfId="9580"/>
    <cellStyle name="Millares 9 3 63" xfId="9581"/>
    <cellStyle name="Millares 9 3 64" xfId="9582"/>
    <cellStyle name="Millares 9 3 65" xfId="9583"/>
    <cellStyle name="Millares 9 3 66" xfId="9584"/>
    <cellStyle name="Millares 9 3 7" xfId="9585"/>
    <cellStyle name="Millares 9 3 8" xfId="9586"/>
    <cellStyle name="Millares 9 3 9" xfId="9587"/>
    <cellStyle name="Millares 9 30" xfId="9588"/>
    <cellStyle name="Millares 9 31" xfId="9589"/>
    <cellStyle name="Millares 9 32" xfId="9590"/>
    <cellStyle name="Millares 9 33" xfId="9591"/>
    <cellStyle name="Millares 9 34" xfId="9592"/>
    <cellStyle name="Millares 9 35" xfId="9593"/>
    <cellStyle name="Millares 9 36" xfId="9594"/>
    <cellStyle name="Millares 9 37" xfId="9595"/>
    <cellStyle name="Millares 9 38" xfId="9596"/>
    <cellStyle name="Millares 9 39" xfId="9597"/>
    <cellStyle name="Millares 9 4" xfId="661"/>
    <cellStyle name="Millares 9 4 10" xfId="9598"/>
    <cellStyle name="Millares 9 4 11" xfId="9599"/>
    <cellStyle name="Millares 9 4 12" xfId="9600"/>
    <cellStyle name="Millares 9 4 13" xfId="9601"/>
    <cellStyle name="Millares 9 4 14" xfId="9602"/>
    <cellStyle name="Millares 9 4 15" xfId="9603"/>
    <cellStyle name="Millares 9 4 16" xfId="9604"/>
    <cellStyle name="Millares 9 4 17" xfId="9605"/>
    <cellStyle name="Millares 9 4 18" xfId="9606"/>
    <cellStyle name="Millares 9 4 19" xfId="9607"/>
    <cellStyle name="Millares 9 4 2" xfId="2942"/>
    <cellStyle name="Millares 9 4 20" xfId="9608"/>
    <cellStyle name="Millares 9 4 21" xfId="9609"/>
    <cellStyle name="Millares 9 4 22" xfId="9610"/>
    <cellStyle name="Millares 9 4 23" xfId="9611"/>
    <cellStyle name="Millares 9 4 24" xfId="9612"/>
    <cellStyle name="Millares 9 4 25" xfId="9613"/>
    <cellStyle name="Millares 9 4 26" xfId="9614"/>
    <cellStyle name="Millares 9 4 27" xfId="9615"/>
    <cellStyle name="Millares 9 4 28" xfId="9616"/>
    <cellStyle name="Millares 9 4 29" xfId="9617"/>
    <cellStyle name="Millares 9 4 3" xfId="5114"/>
    <cellStyle name="Millares 9 4 30" xfId="9618"/>
    <cellStyle name="Millares 9 4 31" xfId="9619"/>
    <cellStyle name="Millares 9 4 32" xfId="9620"/>
    <cellStyle name="Millares 9 4 33" xfId="9621"/>
    <cellStyle name="Millares 9 4 34" xfId="9622"/>
    <cellStyle name="Millares 9 4 35" xfId="9623"/>
    <cellStyle name="Millares 9 4 36" xfId="9624"/>
    <cellStyle name="Millares 9 4 37" xfId="9625"/>
    <cellStyle name="Millares 9 4 38" xfId="9626"/>
    <cellStyle name="Millares 9 4 39" xfId="9627"/>
    <cellStyle name="Millares 9 4 4" xfId="5687"/>
    <cellStyle name="Millares 9 4 40" xfId="9628"/>
    <cellStyle name="Millares 9 4 41" xfId="9629"/>
    <cellStyle name="Millares 9 4 42" xfId="9630"/>
    <cellStyle name="Millares 9 4 43" xfId="9631"/>
    <cellStyle name="Millares 9 4 44" xfId="9632"/>
    <cellStyle name="Millares 9 4 45" xfId="9633"/>
    <cellStyle name="Millares 9 4 46" xfId="9634"/>
    <cellStyle name="Millares 9 4 47" xfId="9635"/>
    <cellStyle name="Millares 9 4 48" xfId="9636"/>
    <cellStyle name="Millares 9 4 49" xfId="9637"/>
    <cellStyle name="Millares 9 4 5" xfId="9638"/>
    <cellStyle name="Millares 9 4 50" xfId="9639"/>
    <cellStyle name="Millares 9 4 51" xfId="9640"/>
    <cellStyle name="Millares 9 4 52" xfId="9641"/>
    <cellStyle name="Millares 9 4 53" xfId="9642"/>
    <cellStyle name="Millares 9 4 54" xfId="9643"/>
    <cellStyle name="Millares 9 4 55" xfId="9644"/>
    <cellStyle name="Millares 9 4 56" xfId="9645"/>
    <cellStyle name="Millares 9 4 57" xfId="9646"/>
    <cellStyle name="Millares 9 4 58" xfId="9647"/>
    <cellStyle name="Millares 9 4 59" xfId="9648"/>
    <cellStyle name="Millares 9 4 6" xfId="9649"/>
    <cellStyle name="Millares 9 4 60" xfId="9650"/>
    <cellStyle name="Millares 9 4 61" xfId="9651"/>
    <cellStyle name="Millares 9 4 62" xfId="9652"/>
    <cellStyle name="Millares 9 4 63" xfId="9653"/>
    <cellStyle name="Millares 9 4 64" xfId="9654"/>
    <cellStyle name="Millares 9 4 65" xfId="9655"/>
    <cellStyle name="Millares 9 4 66" xfId="9656"/>
    <cellStyle name="Millares 9 4 7" xfId="9657"/>
    <cellStyle name="Millares 9 4 8" xfId="9658"/>
    <cellStyle name="Millares 9 4 9" xfId="9659"/>
    <cellStyle name="Millares 9 40" xfId="9660"/>
    <cellStyle name="Millares 9 41" xfId="9661"/>
    <cellStyle name="Millares 9 42" xfId="9662"/>
    <cellStyle name="Millares 9 43" xfId="9663"/>
    <cellStyle name="Millares 9 44" xfId="9664"/>
    <cellStyle name="Millares 9 45" xfId="9665"/>
    <cellStyle name="Millares 9 46" xfId="9666"/>
    <cellStyle name="Millares 9 47" xfId="9667"/>
    <cellStyle name="Millares 9 48" xfId="9668"/>
    <cellStyle name="Millares 9 49" xfId="9669"/>
    <cellStyle name="Millares 9 5" xfId="662"/>
    <cellStyle name="Millares 9 5 10" xfId="9670"/>
    <cellStyle name="Millares 9 5 11" xfId="9671"/>
    <cellStyle name="Millares 9 5 12" xfId="9672"/>
    <cellStyle name="Millares 9 5 13" xfId="9673"/>
    <cellStyle name="Millares 9 5 14" xfId="9674"/>
    <cellStyle name="Millares 9 5 15" xfId="9675"/>
    <cellStyle name="Millares 9 5 16" xfId="9676"/>
    <cellStyle name="Millares 9 5 17" xfId="9677"/>
    <cellStyle name="Millares 9 5 18" xfId="9678"/>
    <cellStyle name="Millares 9 5 19" xfId="9679"/>
    <cellStyle name="Millares 9 5 2" xfId="2871"/>
    <cellStyle name="Millares 9 5 20" xfId="9680"/>
    <cellStyle name="Millares 9 5 21" xfId="9681"/>
    <cellStyle name="Millares 9 5 22" xfId="9682"/>
    <cellStyle name="Millares 9 5 23" xfId="9683"/>
    <cellStyle name="Millares 9 5 24" xfId="9684"/>
    <cellStyle name="Millares 9 5 25" xfId="9685"/>
    <cellStyle name="Millares 9 5 26" xfId="9686"/>
    <cellStyle name="Millares 9 5 27" xfId="9687"/>
    <cellStyle name="Millares 9 5 28" xfId="9688"/>
    <cellStyle name="Millares 9 5 29" xfId="9689"/>
    <cellStyle name="Millares 9 5 3" xfId="5052"/>
    <cellStyle name="Millares 9 5 30" xfId="9690"/>
    <cellStyle name="Millares 9 5 31" xfId="9691"/>
    <cellStyle name="Millares 9 5 32" xfId="9692"/>
    <cellStyle name="Millares 9 5 33" xfId="9693"/>
    <cellStyle name="Millares 9 5 34" xfId="9694"/>
    <cellStyle name="Millares 9 5 35" xfId="9695"/>
    <cellStyle name="Millares 9 5 36" xfId="9696"/>
    <cellStyle name="Millares 9 5 37" xfId="9697"/>
    <cellStyle name="Millares 9 5 38" xfId="9698"/>
    <cellStyle name="Millares 9 5 39" xfId="9699"/>
    <cellStyle name="Millares 9 5 4" xfId="5622"/>
    <cellStyle name="Millares 9 5 40" xfId="9700"/>
    <cellStyle name="Millares 9 5 41" xfId="9701"/>
    <cellStyle name="Millares 9 5 42" xfId="9702"/>
    <cellStyle name="Millares 9 5 43" xfId="9703"/>
    <cellStyle name="Millares 9 5 44" xfId="9704"/>
    <cellStyle name="Millares 9 5 45" xfId="9705"/>
    <cellStyle name="Millares 9 5 46" xfId="9706"/>
    <cellStyle name="Millares 9 5 47" xfId="9707"/>
    <cellStyle name="Millares 9 5 48" xfId="9708"/>
    <cellStyle name="Millares 9 5 49" xfId="9709"/>
    <cellStyle name="Millares 9 5 5" xfId="9710"/>
    <cellStyle name="Millares 9 5 50" xfId="9711"/>
    <cellStyle name="Millares 9 5 51" xfId="9712"/>
    <cellStyle name="Millares 9 5 52" xfId="9713"/>
    <cellStyle name="Millares 9 5 53" xfId="9714"/>
    <cellStyle name="Millares 9 5 54" xfId="9715"/>
    <cellStyle name="Millares 9 5 55" xfId="9716"/>
    <cellStyle name="Millares 9 5 56" xfId="9717"/>
    <cellStyle name="Millares 9 5 57" xfId="9718"/>
    <cellStyle name="Millares 9 5 58" xfId="9719"/>
    <cellStyle name="Millares 9 5 59" xfId="9720"/>
    <cellStyle name="Millares 9 5 6" xfId="9721"/>
    <cellStyle name="Millares 9 5 60" xfId="9722"/>
    <cellStyle name="Millares 9 5 61" xfId="9723"/>
    <cellStyle name="Millares 9 5 62" xfId="9724"/>
    <cellStyle name="Millares 9 5 63" xfId="9725"/>
    <cellStyle name="Millares 9 5 64" xfId="9726"/>
    <cellStyle name="Millares 9 5 65" xfId="9727"/>
    <cellStyle name="Millares 9 5 66" xfId="9728"/>
    <cellStyle name="Millares 9 5 7" xfId="9729"/>
    <cellStyle name="Millares 9 5 8" xfId="9730"/>
    <cellStyle name="Millares 9 5 9" xfId="9731"/>
    <cellStyle name="Millares 9 50" xfId="9732"/>
    <cellStyle name="Millares 9 51" xfId="9733"/>
    <cellStyle name="Millares 9 52" xfId="9734"/>
    <cellStyle name="Millares 9 53" xfId="9735"/>
    <cellStyle name="Millares 9 54" xfId="9736"/>
    <cellStyle name="Millares 9 55" xfId="9737"/>
    <cellStyle name="Millares 9 56" xfId="9738"/>
    <cellStyle name="Millares 9 57" xfId="9739"/>
    <cellStyle name="Millares 9 58" xfId="9740"/>
    <cellStyle name="Millares 9 59" xfId="9741"/>
    <cellStyle name="Millares 9 6" xfId="663"/>
    <cellStyle name="Millares 9 6 10" xfId="9742"/>
    <cellStyle name="Millares 9 6 11" xfId="9743"/>
    <cellStyle name="Millares 9 6 12" xfId="9744"/>
    <cellStyle name="Millares 9 6 13" xfId="9745"/>
    <cellStyle name="Millares 9 6 14" xfId="9746"/>
    <cellStyle name="Millares 9 6 15" xfId="9747"/>
    <cellStyle name="Millares 9 6 16" xfId="9748"/>
    <cellStyle name="Millares 9 6 17" xfId="9749"/>
    <cellStyle name="Millares 9 6 18" xfId="9750"/>
    <cellStyle name="Millares 9 6 19" xfId="9751"/>
    <cellStyle name="Millares 9 6 2" xfId="3188"/>
    <cellStyle name="Millares 9 6 20" xfId="9752"/>
    <cellStyle name="Millares 9 6 21" xfId="9753"/>
    <cellStyle name="Millares 9 6 22" xfId="9754"/>
    <cellStyle name="Millares 9 6 23" xfId="9755"/>
    <cellStyle name="Millares 9 6 24" xfId="9756"/>
    <cellStyle name="Millares 9 6 25" xfId="9757"/>
    <cellStyle name="Millares 9 6 26" xfId="9758"/>
    <cellStyle name="Millares 9 6 27" xfId="9759"/>
    <cellStyle name="Millares 9 6 28" xfId="9760"/>
    <cellStyle name="Millares 9 6 29" xfId="9761"/>
    <cellStyle name="Millares 9 6 3" xfId="5322"/>
    <cellStyle name="Millares 9 6 30" xfId="9762"/>
    <cellStyle name="Millares 9 6 31" xfId="9763"/>
    <cellStyle name="Millares 9 6 32" xfId="9764"/>
    <cellStyle name="Millares 9 6 33" xfId="9765"/>
    <cellStyle name="Millares 9 6 34" xfId="9766"/>
    <cellStyle name="Millares 9 6 35" xfId="9767"/>
    <cellStyle name="Millares 9 6 36" xfId="9768"/>
    <cellStyle name="Millares 9 6 37" xfId="9769"/>
    <cellStyle name="Millares 9 6 38" xfId="9770"/>
    <cellStyle name="Millares 9 6 39" xfId="9771"/>
    <cellStyle name="Millares 9 6 4" xfId="5884"/>
    <cellStyle name="Millares 9 6 40" xfId="9772"/>
    <cellStyle name="Millares 9 6 41" xfId="9773"/>
    <cellStyle name="Millares 9 6 42" xfId="9774"/>
    <cellStyle name="Millares 9 6 43" xfId="9775"/>
    <cellStyle name="Millares 9 6 44" xfId="9776"/>
    <cellStyle name="Millares 9 6 45" xfId="9777"/>
    <cellStyle name="Millares 9 6 46" xfId="9778"/>
    <cellStyle name="Millares 9 6 47" xfId="9779"/>
    <cellStyle name="Millares 9 6 48" xfId="9780"/>
    <cellStyle name="Millares 9 6 49" xfId="9781"/>
    <cellStyle name="Millares 9 6 5" xfId="9782"/>
    <cellStyle name="Millares 9 6 50" xfId="9783"/>
    <cellStyle name="Millares 9 6 51" xfId="9784"/>
    <cellStyle name="Millares 9 6 52" xfId="9785"/>
    <cellStyle name="Millares 9 6 53" xfId="9786"/>
    <cellStyle name="Millares 9 6 54" xfId="9787"/>
    <cellStyle name="Millares 9 6 55" xfId="9788"/>
    <cellStyle name="Millares 9 6 56" xfId="9789"/>
    <cellStyle name="Millares 9 6 57" xfId="9790"/>
    <cellStyle name="Millares 9 6 58" xfId="9791"/>
    <cellStyle name="Millares 9 6 59" xfId="9792"/>
    <cellStyle name="Millares 9 6 6" xfId="9793"/>
    <cellStyle name="Millares 9 6 60" xfId="9794"/>
    <cellStyle name="Millares 9 6 61" xfId="9795"/>
    <cellStyle name="Millares 9 6 62" xfId="9796"/>
    <cellStyle name="Millares 9 6 63" xfId="9797"/>
    <cellStyle name="Millares 9 6 64" xfId="9798"/>
    <cellStyle name="Millares 9 6 65" xfId="9799"/>
    <cellStyle name="Millares 9 6 66" xfId="9800"/>
    <cellStyle name="Millares 9 6 7" xfId="9801"/>
    <cellStyle name="Millares 9 6 8" xfId="9802"/>
    <cellStyle name="Millares 9 6 9" xfId="9803"/>
    <cellStyle name="Millares 9 60" xfId="9804"/>
    <cellStyle name="Millares 9 61" xfId="9805"/>
    <cellStyle name="Millares 9 62" xfId="9806"/>
    <cellStyle name="Millares 9 63" xfId="9807"/>
    <cellStyle name="Millares 9 64" xfId="9808"/>
    <cellStyle name="Millares 9 65" xfId="9809"/>
    <cellStyle name="Millares 9 66" xfId="9810"/>
    <cellStyle name="Millares 9 67" xfId="9811"/>
    <cellStyle name="Millares 9 68" xfId="9812"/>
    <cellStyle name="Millares 9 69" xfId="9813"/>
    <cellStyle name="Millares 9 7" xfId="664"/>
    <cellStyle name="Millares 9 7 2" xfId="3205"/>
    <cellStyle name="Millares 9 7 3" xfId="5330"/>
    <cellStyle name="Millares 9 7 4" xfId="5890"/>
    <cellStyle name="Millares 9 70" xfId="9814"/>
    <cellStyle name="Millares 9 71" xfId="9815"/>
    <cellStyle name="Millares 9 72" xfId="9816"/>
    <cellStyle name="Millares 9 73" xfId="9817"/>
    <cellStyle name="Millares 9 74" xfId="9818"/>
    <cellStyle name="Millares 9 75" xfId="9819"/>
    <cellStyle name="Millares 9 76" xfId="9820"/>
    <cellStyle name="Millares 9 77" xfId="9821"/>
    <cellStyle name="Millares 9 78" xfId="9822"/>
    <cellStyle name="Millares 9 79" xfId="9823"/>
    <cellStyle name="Millares 9 8" xfId="665"/>
    <cellStyle name="Millares 9 8 2" xfId="3289"/>
    <cellStyle name="Millares 9 8 3" xfId="5398"/>
    <cellStyle name="Millares 9 8 4" xfId="5952"/>
    <cellStyle name="Millares 9 80" xfId="9824"/>
    <cellStyle name="Millares 9 81" xfId="9825"/>
    <cellStyle name="Millares 9 82" xfId="9826"/>
    <cellStyle name="Millares 9 83" xfId="9827"/>
    <cellStyle name="Millares 9 84" xfId="9828"/>
    <cellStyle name="Millares 9 9" xfId="666"/>
    <cellStyle name="Millares 9 9 2" xfId="3092"/>
    <cellStyle name="Millares 9 9 3" xfId="5239"/>
    <cellStyle name="Millares 9 9 4" xfId="5803"/>
    <cellStyle name="Milliers [0]_Encours - Apr rééch" xfId="667"/>
    <cellStyle name="Milliers_Encours - Apr rééch" xfId="668"/>
    <cellStyle name="Moeda [0]_A" xfId="2635"/>
    <cellStyle name="Moeda_A" xfId="2636"/>
    <cellStyle name="Moeda0" xfId="2637"/>
    <cellStyle name="Moneda 2" xfId="669"/>
    <cellStyle name="Moneda 2 2" xfId="1507"/>
    <cellStyle name="Moneda 2 3" xfId="4385"/>
    <cellStyle name="Moneda 2 4" xfId="4722"/>
    <cellStyle name="Monétaire [0]_Encours - Apr rééch" xfId="670"/>
    <cellStyle name="Monétaire_Encours - Apr rééch" xfId="671"/>
    <cellStyle name="Monetario" xfId="2640"/>
    <cellStyle name="Monetario0" xfId="2641"/>
    <cellStyle name="Neutral 2" xfId="672"/>
    <cellStyle name="Neutral 2 2" xfId="935"/>
    <cellStyle name="Neutral 2 2 2" xfId="1509"/>
    <cellStyle name="Neutral 2 2 2 2" xfId="4024"/>
    <cellStyle name="Neutral 2 3" xfId="4387"/>
    <cellStyle name="Neutral 2 4" xfId="4721"/>
    <cellStyle name="Neutral 3" xfId="936"/>
    <cellStyle name="Neutral 3 2" xfId="1510"/>
    <cellStyle name="Neutral 3 2 2" xfId="4025"/>
    <cellStyle name="Neutral 3 3" xfId="4388"/>
    <cellStyle name="Neutral 3 4" xfId="4720"/>
    <cellStyle name="Neutral 4" xfId="937"/>
    <cellStyle name="Neutral 4 2" xfId="1511"/>
    <cellStyle name="Neutral 4 2 2" xfId="4026"/>
    <cellStyle name="Neutral 4 3" xfId="4389"/>
    <cellStyle name="Neutral 4 4" xfId="4420"/>
    <cellStyle name="Neutral 5" xfId="1508"/>
    <cellStyle name="Neutral 5 2" xfId="3873"/>
    <cellStyle name="Neutral 6" xfId="4386"/>
    <cellStyle name="Neutral 7" xfId="4421"/>
    <cellStyle name="Neutrale" xfId="673"/>
    <cellStyle name="Neutrale 2" xfId="1512"/>
    <cellStyle name="Neutrale 2 2" xfId="3874"/>
    <cellStyle name="Neutrale 3" xfId="4390"/>
    <cellStyle name="Neutrale 4" xfId="4419"/>
    <cellStyle name="no dec" xfId="674"/>
    <cellStyle name="no dec 2" xfId="1513"/>
    <cellStyle name="no dec 2 2" xfId="3875"/>
    <cellStyle name="no dec 3" xfId="4391"/>
    <cellStyle name="no dec 4" xfId="4719"/>
    <cellStyle name="Normal" xfId="0" builtinId="0"/>
    <cellStyle name="Normal - Modelo1" xfId="2642"/>
    <cellStyle name="Normal - Style1" xfId="675"/>
    <cellStyle name="Normal - Style1 10" xfId="4718"/>
    <cellStyle name="Normal - Style1 2" xfId="1514"/>
    <cellStyle name="Normal - Style1 2 2" xfId="2502"/>
    <cellStyle name="Normal - Style1 2 3" xfId="4855"/>
    <cellStyle name="Normal - Style1 2 4" xfId="5540"/>
    <cellStyle name="Normal - Style1 3" xfId="2643"/>
    <cellStyle name="Normal - Style1 4" xfId="2769"/>
    <cellStyle name="Normal - Style1 5" xfId="2559"/>
    <cellStyle name="Normal - Style1 6" xfId="2799"/>
    <cellStyle name="Normal - Style1 7" xfId="2838"/>
    <cellStyle name="Normal - Style1 8" xfId="3876"/>
    <cellStyle name="Normal - Style1 9" xfId="4392"/>
    <cellStyle name="Normal 10" xfId="676"/>
    <cellStyle name="Normal 10 10" xfId="1516"/>
    <cellStyle name="Normal 10 10 2" xfId="1517"/>
    <cellStyle name="Normal 10 10 2 2" xfId="2199"/>
    <cellStyle name="Normal 10 10 3" xfId="2200"/>
    <cellStyle name="Normal 10 10 4" xfId="9829"/>
    <cellStyle name="Normal 10 11" xfId="1518"/>
    <cellStyle name="Normal 10 11 2" xfId="2201"/>
    <cellStyle name="Normal 10 12" xfId="1519"/>
    <cellStyle name="Normal 10 12 2" xfId="2202"/>
    <cellStyle name="Normal 10 13" xfId="1520"/>
    <cellStyle name="Normal 10 13 2" xfId="2203"/>
    <cellStyle name="Normal 10 14" xfId="1521"/>
    <cellStyle name="Normal 10 14 2" xfId="2204"/>
    <cellStyle name="Normal 10 15" xfId="2205"/>
    <cellStyle name="Normal 10 16" xfId="2644"/>
    <cellStyle name="Normal 10 17" xfId="2770"/>
    <cellStyle name="Normal 10 18" xfId="2560"/>
    <cellStyle name="Normal 10 19" xfId="2800"/>
    <cellStyle name="Normal 10 2" xfId="677"/>
    <cellStyle name="Normal 10 2 2" xfId="678"/>
    <cellStyle name="Normal 10 2 2 10" xfId="3091"/>
    <cellStyle name="Normal 10 2 2 11" xfId="3201"/>
    <cellStyle name="Normal 10 2 2 12" xfId="3433"/>
    <cellStyle name="Normal 10 2 2 13" xfId="3877"/>
    <cellStyle name="Normal 10 2 2 14" xfId="4397"/>
    <cellStyle name="Normal 10 2 2 15" xfId="4716"/>
    <cellStyle name="Normal 10 2 2 2" xfId="1523"/>
    <cellStyle name="Normal 10 2 2 3" xfId="2939"/>
    <cellStyle name="Normal 10 2 2 4" xfId="3038"/>
    <cellStyle name="Normal 10 2 2 5" xfId="2824"/>
    <cellStyle name="Normal 10 2 2 6" xfId="2980"/>
    <cellStyle name="Normal 10 2 2 7" xfId="3194"/>
    <cellStyle name="Normal 10 2 2 8" xfId="3202"/>
    <cellStyle name="Normal 10 2 2 9" xfId="3199"/>
    <cellStyle name="Normal 10 2 3" xfId="833"/>
    <cellStyle name="Normal 10 2 3 10" xfId="3169"/>
    <cellStyle name="Normal 10 2 3 11" xfId="3434"/>
    <cellStyle name="Normal 10 2 3 12" xfId="3923"/>
    <cellStyle name="Normal 10 2 3 13" xfId="4398"/>
    <cellStyle name="Normal 10 2 3 14" xfId="4416"/>
    <cellStyle name="Normal 10 2 3 2" xfId="1524"/>
    <cellStyle name="Normal 10 2 3 3" xfId="3037"/>
    <cellStyle name="Normal 10 2 3 4" xfId="3035"/>
    <cellStyle name="Normal 10 2 3 5" xfId="2876"/>
    <cellStyle name="Normal 10 2 3 6" xfId="3195"/>
    <cellStyle name="Normal 10 2 3 7" xfId="3327"/>
    <cellStyle name="Normal 10 2 3 8" xfId="3200"/>
    <cellStyle name="Normal 10 2 3 9" xfId="3271"/>
    <cellStyle name="Normal 10 2 4" xfId="835"/>
    <cellStyle name="Normal 10 2 5" xfId="1522"/>
    <cellStyle name="Normal 10 2 6" xfId="4396"/>
    <cellStyle name="Normal 10 2 7" xfId="4717"/>
    <cellStyle name="Normal 10 2_RD CIFRAS 2010 agropecuarias final" xfId="1525"/>
    <cellStyle name="Normal 10 20" xfId="2839"/>
    <cellStyle name="Normal 10 21" xfId="4393"/>
    <cellStyle name="Normal 10 22" xfId="4418"/>
    <cellStyle name="Normal 10 23" xfId="9830"/>
    <cellStyle name="Normal 10 24" xfId="9831"/>
    <cellStyle name="Normal 10 25" xfId="9832"/>
    <cellStyle name="Normal 10 26" xfId="9833"/>
    <cellStyle name="Normal 10 27" xfId="9834"/>
    <cellStyle name="Normal 10 28" xfId="9835"/>
    <cellStyle name="Normal 10 29" xfId="9836"/>
    <cellStyle name="Normal 10 3" xfId="679"/>
    <cellStyle name="Normal 10 3 2" xfId="1526"/>
    <cellStyle name="Normal 10 3 3" xfId="4399"/>
    <cellStyle name="Normal 10 3 4" xfId="4415"/>
    <cellStyle name="Normal 10 30" xfId="9837"/>
    <cellStyle name="Normal 10 31" xfId="9838"/>
    <cellStyle name="Normal 10 32" xfId="9839"/>
    <cellStyle name="Normal 10 33" xfId="9840"/>
    <cellStyle name="Normal 10 34" xfId="9841"/>
    <cellStyle name="Normal 10 35" xfId="9842"/>
    <cellStyle name="Normal 10 36" xfId="9843"/>
    <cellStyle name="Normal 10 37" xfId="9844"/>
    <cellStyle name="Normal 10 38" xfId="9845"/>
    <cellStyle name="Normal 10 39" xfId="9846"/>
    <cellStyle name="Normal 10 4" xfId="1515"/>
    <cellStyle name="Normal 10 4 2" xfId="1527"/>
    <cellStyle name="Normal 10 4 2 2" xfId="2206"/>
    <cellStyle name="Normal 10 4 3" xfId="2207"/>
    <cellStyle name="Normal 10 40" xfId="9847"/>
    <cellStyle name="Normal 10 41" xfId="9848"/>
    <cellStyle name="Normal 10 42" xfId="9849"/>
    <cellStyle name="Normal 10 43" xfId="9850"/>
    <cellStyle name="Normal 10 44" xfId="9851"/>
    <cellStyle name="Normal 10 45" xfId="9852"/>
    <cellStyle name="Normal 10 46" xfId="9853"/>
    <cellStyle name="Normal 10 47" xfId="9854"/>
    <cellStyle name="Normal 10 48" xfId="9855"/>
    <cellStyle name="Normal 10 49" xfId="9856"/>
    <cellStyle name="Normal 10 5" xfId="1528"/>
    <cellStyle name="Normal 10 5 2" xfId="1529"/>
    <cellStyle name="Normal 10 5 2 2" xfId="2208"/>
    <cellStyle name="Normal 10 5 3" xfId="2209"/>
    <cellStyle name="Normal 10 50" xfId="9857"/>
    <cellStyle name="Normal 10 51" xfId="9858"/>
    <cellStyle name="Normal 10 52" xfId="9859"/>
    <cellStyle name="Normal 10 53" xfId="9860"/>
    <cellStyle name="Normal 10 54" xfId="9861"/>
    <cellStyle name="Normal 10 55" xfId="9862"/>
    <cellStyle name="Normal 10 56" xfId="9863"/>
    <cellStyle name="Normal 10 57" xfId="9864"/>
    <cellStyle name="Normal 10 58" xfId="9865"/>
    <cellStyle name="Normal 10 59" xfId="9866"/>
    <cellStyle name="Normal 10 6" xfId="1530"/>
    <cellStyle name="Normal 10 6 2" xfId="1531"/>
    <cellStyle name="Normal 10 6 2 2" xfId="2210"/>
    <cellStyle name="Normal 10 6 3" xfId="2211"/>
    <cellStyle name="Normal 10 60" xfId="9867"/>
    <cellStyle name="Normal 10 61" xfId="9868"/>
    <cellStyle name="Normal 10 62" xfId="9869"/>
    <cellStyle name="Normal 10 63" xfId="9870"/>
    <cellStyle name="Normal 10 64" xfId="9871"/>
    <cellStyle name="Normal 10 65" xfId="9872"/>
    <cellStyle name="Normal 10 66" xfId="9873"/>
    <cellStyle name="Normal 10 67" xfId="9874"/>
    <cellStyle name="Normal 10 68" xfId="9875"/>
    <cellStyle name="Normal 10 69" xfId="9876"/>
    <cellStyle name="Normal 10 7" xfId="1532"/>
    <cellStyle name="Normal 10 7 2" xfId="1533"/>
    <cellStyle name="Normal 10 7 2 2" xfId="2212"/>
    <cellStyle name="Normal 10 7 3" xfId="2213"/>
    <cellStyle name="Normal 10 70" xfId="9877"/>
    <cellStyle name="Normal 10 71" xfId="9878"/>
    <cellStyle name="Normal 10 72" xfId="9879"/>
    <cellStyle name="Normal 10 73" xfId="9880"/>
    <cellStyle name="Normal 10 74" xfId="9881"/>
    <cellStyle name="Normal 10 75" xfId="9882"/>
    <cellStyle name="Normal 10 76" xfId="9883"/>
    <cellStyle name="Normal 10 77" xfId="9884"/>
    <cellStyle name="Normal 10 78" xfId="9885"/>
    <cellStyle name="Normal 10 79" xfId="9886"/>
    <cellStyle name="Normal 10 8" xfId="1534"/>
    <cellStyle name="Normal 10 8 2" xfId="1535"/>
    <cellStyle name="Normal 10 8 2 2" xfId="2214"/>
    <cellStyle name="Normal 10 8 3" xfId="2215"/>
    <cellStyle name="Normal 10 80" xfId="9887"/>
    <cellStyle name="Normal 10 81" xfId="9888"/>
    <cellStyle name="Normal 10 82" xfId="9889"/>
    <cellStyle name="Normal 10 83" xfId="9890"/>
    <cellStyle name="Normal 10 84" xfId="9891"/>
    <cellStyle name="Normal 10 9" xfId="1536"/>
    <cellStyle name="Normal 10 9 2" xfId="1537"/>
    <cellStyle name="Normal 10 9 2 2" xfId="2216"/>
    <cellStyle name="Normal 10 9 3" xfId="2217"/>
    <cellStyle name="Normal 10_3.21-01" xfId="680"/>
    <cellStyle name="Normal 11" xfId="681"/>
    <cellStyle name="Normal 11 10" xfId="1539"/>
    <cellStyle name="Normal 11 10 2" xfId="2218"/>
    <cellStyle name="Normal 11 11" xfId="1540"/>
    <cellStyle name="Normal 11 11 2" xfId="2219"/>
    <cellStyle name="Normal 11 12" xfId="1541"/>
    <cellStyle name="Normal 11 12 2" xfId="2220"/>
    <cellStyle name="Normal 11 13" xfId="1542"/>
    <cellStyle name="Normal 11 13 2" xfId="2221"/>
    <cellStyle name="Normal 11 14" xfId="2222"/>
    <cellStyle name="Normal 11 15" xfId="2645"/>
    <cellStyle name="Normal 11 16" xfId="2771"/>
    <cellStyle name="Normal 11 17" xfId="2565"/>
    <cellStyle name="Normal 11 18" xfId="2801"/>
    <cellStyle name="Normal 11 19" xfId="2840"/>
    <cellStyle name="Normal 11 2" xfId="682"/>
    <cellStyle name="Normal 11 2 2" xfId="1543"/>
    <cellStyle name="Normal 11 2 3" xfId="4402"/>
    <cellStyle name="Normal 11 2 4" xfId="4714"/>
    <cellStyle name="Normal 11 20" xfId="4401"/>
    <cellStyle name="Normal 11 21" xfId="4715"/>
    <cellStyle name="Normal 11 3" xfId="1538"/>
    <cellStyle name="Normal 11 3 2" xfId="1544"/>
    <cellStyle name="Normal 11 3 2 2" xfId="2223"/>
    <cellStyle name="Normal 11 3 3" xfId="2224"/>
    <cellStyle name="Normal 11 4" xfId="1545"/>
    <cellStyle name="Normal 11 4 2" xfId="1546"/>
    <cellStyle name="Normal 11 4 2 2" xfId="2225"/>
    <cellStyle name="Normal 11 4 3" xfId="2226"/>
    <cellStyle name="Normal 11 5" xfId="1547"/>
    <cellStyle name="Normal 11 5 2" xfId="1548"/>
    <cellStyle name="Normal 11 5 2 2" xfId="2227"/>
    <cellStyle name="Normal 11 5 3" xfId="2228"/>
    <cellStyle name="Normal 11 6" xfId="1549"/>
    <cellStyle name="Normal 11 6 2" xfId="1550"/>
    <cellStyle name="Normal 11 6 2 2" xfId="2229"/>
    <cellStyle name="Normal 11 6 3" xfId="2230"/>
    <cellStyle name="Normal 11 7" xfId="1551"/>
    <cellStyle name="Normal 11 7 2" xfId="1552"/>
    <cellStyle name="Normal 11 7 2 2" xfId="2231"/>
    <cellStyle name="Normal 11 7 3" xfId="2232"/>
    <cellStyle name="Normal 11 8" xfId="1553"/>
    <cellStyle name="Normal 11 8 2" xfId="1554"/>
    <cellStyle name="Normal 11 8 2 2" xfId="2233"/>
    <cellStyle name="Normal 11 8 3" xfId="2234"/>
    <cellStyle name="Normal 11 9" xfId="1555"/>
    <cellStyle name="Normal 11 9 2" xfId="1556"/>
    <cellStyle name="Normal 11 9 2 2" xfId="2235"/>
    <cellStyle name="Normal 11 9 3" xfId="2236"/>
    <cellStyle name="Normal 11_3.21-01" xfId="683"/>
    <cellStyle name="Normal 12" xfId="684"/>
    <cellStyle name="Normal 12 10" xfId="1558"/>
    <cellStyle name="Normal 12 10 2" xfId="2237"/>
    <cellStyle name="Normal 12 11" xfId="1559"/>
    <cellStyle name="Normal 12 11 2" xfId="2238"/>
    <cellStyle name="Normal 12 12" xfId="1560"/>
    <cellStyle name="Normal 12 12 2" xfId="2239"/>
    <cellStyle name="Normal 12 13" xfId="1561"/>
    <cellStyle name="Normal 12 13 2" xfId="2240"/>
    <cellStyle name="Normal 12 14" xfId="2241"/>
    <cellStyle name="Normal 12 15" xfId="2710"/>
    <cellStyle name="Normal 12 16" xfId="2829"/>
    <cellStyle name="Normal 12 17" xfId="2862"/>
    <cellStyle name="Normal 12 18" xfId="2880"/>
    <cellStyle name="Normal 12 19" xfId="2895"/>
    <cellStyle name="Normal 12 2" xfId="685"/>
    <cellStyle name="Normal 12 2 2" xfId="1562"/>
    <cellStyle name="Normal 12 2 3" xfId="4406"/>
    <cellStyle name="Normal 12 2 4" xfId="4712"/>
    <cellStyle name="Normal 12 20" xfId="4404"/>
    <cellStyle name="Normal 12 21" xfId="4713"/>
    <cellStyle name="Normal 12 3" xfId="1557"/>
    <cellStyle name="Normal 12 3 2" xfId="1563"/>
    <cellStyle name="Normal 12 3 2 2" xfId="2242"/>
    <cellStyle name="Normal 12 3 3" xfId="2243"/>
    <cellStyle name="Normal 12 4" xfId="1564"/>
    <cellStyle name="Normal 12 4 2" xfId="1565"/>
    <cellStyle name="Normal 12 4 2 2" xfId="2244"/>
    <cellStyle name="Normal 12 4 3" xfId="2245"/>
    <cellStyle name="Normal 12 5" xfId="1566"/>
    <cellStyle name="Normal 12 5 2" xfId="1567"/>
    <cellStyle name="Normal 12 5 2 2" xfId="2246"/>
    <cellStyle name="Normal 12 5 3" xfId="2247"/>
    <cellStyle name="Normal 12 6" xfId="1568"/>
    <cellStyle name="Normal 12 6 2" xfId="1569"/>
    <cellStyle name="Normal 12 6 2 2" xfId="2248"/>
    <cellStyle name="Normal 12 6 3" xfId="2249"/>
    <cellStyle name="Normal 12 7" xfId="1570"/>
    <cellStyle name="Normal 12 7 2" xfId="1571"/>
    <cellStyle name="Normal 12 7 2 2" xfId="2250"/>
    <cellStyle name="Normal 12 7 3" xfId="2251"/>
    <cellStyle name="Normal 12 8" xfId="1572"/>
    <cellStyle name="Normal 12 8 2" xfId="1573"/>
    <cellStyle name="Normal 12 8 2 2" xfId="2252"/>
    <cellStyle name="Normal 12 8 3" xfId="2253"/>
    <cellStyle name="Normal 12 9" xfId="1574"/>
    <cellStyle name="Normal 12 9 2" xfId="1575"/>
    <cellStyle name="Normal 12 9 2 2" xfId="2254"/>
    <cellStyle name="Normal 12 9 3" xfId="2255"/>
    <cellStyle name="Normal 12_15.3" xfId="686"/>
    <cellStyle name="Normal 13" xfId="687"/>
    <cellStyle name="Normal 13 10" xfId="1577"/>
    <cellStyle name="Normal 13 10 2" xfId="2256"/>
    <cellStyle name="Normal 13 11" xfId="1578"/>
    <cellStyle name="Normal 13 11 2" xfId="2257"/>
    <cellStyle name="Normal 13 12" xfId="1579"/>
    <cellStyle name="Normal 13 12 2" xfId="2258"/>
    <cellStyle name="Normal 13 13" xfId="1580"/>
    <cellStyle name="Normal 13 13 2" xfId="2259"/>
    <cellStyle name="Normal 13 14" xfId="2260"/>
    <cellStyle name="Normal 13 15" xfId="4408"/>
    <cellStyle name="Normal 13 16" xfId="4411"/>
    <cellStyle name="Normal 13 2" xfId="688"/>
    <cellStyle name="Normal 13 2 2" xfId="1581"/>
    <cellStyle name="Normal 13 2 3" xfId="4410"/>
    <cellStyle name="Normal 13 2 4" xfId="4711"/>
    <cellStyle name="Normal 13 3" xfId="1576"/>
    <cellStyle name="Normal 13 3 2" xfId="1582"/>
    <cellStyle name="Normal 13 3 2 2" xfId="2261"/>
    <cellStyle name="Normal 13 3 3" xfId="2262"/>
    <cellStyle name="Normal 13 4" xfId="1583"/>
    <cellStyle name="Normal 13 4 2" xfId="1584"/>
    <cellStyle name="Normal 13 4 2 2" xfId="2263"/>
    <cellStyle name="Normal 13 4 3" xfId="2264"/>
    <cellStyle name="Normal 13 5" xfId="1585"/>
    <cellStyle name="Normal 13 5 2" xfId="1586"/>
    <cellStyle name="Normal 13 5 2 2" xfId="2265"/>
    <cellStyle name="Normal 13 5 3" xfId="2266"/>
    <cellStyle name="Normal 13 6" xfId="1587"/>
    <cellStyle name="Normal 13 6 2" xfId="1588"/>
    <cellStyle name="Normal 13 6 2 2" xfId="2267"/>
    <cellStyle name="Normal 13 6 3" xfId="2268"/>
    <cellStyle name="Normal 13 7" xfId="1589"/>
    <cellStyle name="Normal 13 7 2" xfId="1590"/>
    <cellStyle name="Normal 13 7 2 2" xfId="2269"/>
    <cellStyle name="Normal 13 7 3" xfId="2270"/>
    <cellStyle name="Normal 13 8" xfId="1591"/>
    <cellStyle name="Normal 13 8 2" xfId="1592"/>
    <cellStyle name="Normal 13 8 2 2" xfId="2271"/>
    <cellStyle name="Normal 13 8 3" xfId="2272"/>
    <cellStyle name="Normal 13 9" xfId="1593"/>
    <cellStyle name="Normal 13 9 2" xfId="1594"/>
    <cellStyle name="Normal 13 9 2 2" xfId="2273"/>
    <cellStyle name="Normal 13 9 3" xfId="2274"/>
    <cellStyle name="Normal 13_3.21-01" xfId="689"/>
    <cellStyle name="Normal 14" xfId="690"/>
    <cellStyle name="Normal 14 10" xfId="1596"/>
    <cellStyle name="Normal 14 10 2" xfId="2275"/>
    <cellStyle name="Normal 14 11" xfId="1597"/>
    <cellStyle name="Normal 14 11 2" xfId="2276"/>
    <cellStyle name="Normal 14 12" xfId="1598"/>
    <cellStyle name="Normal 14 12 2" xfId="2277"/>
    <cellStyle name="Normal 14 13" xfId="1599"/>
    <cellStyle name="Normal 14 13 2" xfId="2278"/>
    <cellStyle name="Normal 14 14" xfId="2279"/>
    <cellStyle name="Normal 14 15" xfId="4412"/>
    <cellStyle name="Normal 14 16" xfId="4710"/>
    <cellStyle name="Normal 14 2" xfId="691"/>
    <cellStyle name="Normal 14 2 2" xfId="1600"/>
    <cellStyle name="Normal 14 2 3" xfId="4413"/>
    <cellStyle name="Normal 14 2 4" xfId="4409"/>
    <cellStyle name="Normal 14 3" xfId="1595"/>
    <cellStyle name="Normal 14 3 2" xfId="1601"/>
    <cellStyle name="Normal 14 3 2 2" xfId="2280"/>
    <cellStyle name="Normal 14 3 3" xfId="2281"/>
    <cellStyle name="Normal 14 4" xfId="1602"/>
    <cellStyle name="Normal 14 4 2" xfId="1603"/>
    <cellStyle name="Normal 14 4 2 2" xfId="2282"/>
    <cellStyle name="Normal 14 4 3" xfId="2283"/>
    <cellStyle name="Normal 14 5" xfId="1604"/>
    <cellStyle name="Normal 14 5 2" xfId="1605"/>
    <cellStyle name="Normal 14 5 2 2" xfId="2284"/>
    <cellStyle name="Normal 14 5 3" xfId="2285"/>
    <cellStyle name="Normal 14 6" xfId="1606"/>
    <cellStyle name="Normal 14 6 2" xfId="1607"/>
    <cellStyle name="Normal 14 6 2 2" xfId="2286"/>
    <cellStyle name="Normal 14 6 3" xfId="2287"/>
    <cellStyle name="Normal 14 7" xfId="1608"/>
    <cellStyle name="Normal 14 7 2" xfId="1609"/>
    <cellStyle name="Normal 14 7 2 2" xfId="2288"/>
    <cellStyle name="Normal 14 7 3" xfId="2289"/>
    <cellStyle name="Normal 14 8" xfId="1610"/>
    <cellStyle name="Normal 14 8 2" xfId="1611"/>
    <cellStyle name="Normal 14 8 2 2" xfId="2290"/>
    <cellStyle name="Normal 14 8 3" xfId="2291"/>
    <cellStyle name="Normal 14 9" xfId="1612"/>
    <cellStyle name="Normal 14 9 2" xfId="1613"/>
    <cellStyle name="Normal 14 9 2 2" xfId="2292"/>
    <cellStyle name="Normal 14 9 3" xfId="2293"/>
    <cellStyle name="Normal 14_3.21-01" xfId="692"/>
    <cellStyle name="Normal 15" xfId="693"/>
    <cellStyle name="Normal 15 10" xfId="1615"/>
    <cellStyle name="Normal 15 10 2" xfId="2294"/>
    <cellStyle name="Normal 15 11" xfId="1616"/>
    <cellStyle name="Normal 15 11 2" xfId="2295"/>
    <cellStyle name="Normal 15 12" xfId="1617"/>
    <cellStyle name="Normal 15 12 2" xfId="2296"/>
    <cellStyle name="Normal 15 13" xfId="1618"/>
    <cellStyle name="Normal 15 13 2" xfId="2297"/>
    <cellStyle name="Normal 15 14" xfId="2298"/>
    <cellStyle name="Normal 15 15" xfId="4414"/>
    <cellStyle name="Normal 15 16" xfId="4407"/>
    <cellStyle name="Normal 15 2" xfId="694"/>
    <cellStyle name="Normal 15 2 2" xfId="1619"/>
    <cellStyle name="Normal 15 2 3" xfId="4417"/>
    <cellStyle name="Normal 15 2 4" xfId="4709"/>
    <cellStyle name="Normal 15 3" xfId="1614"/>
    <cellStyle name="Normal 15 3 2" xfId="1620"/>
    <cellStyle name="Normal 15 3 2 2" xfId="2299"/>
    <cellStyle name="Normal 15 3 3" xfId="2300"/>
    <cellStyle name="Normal 15 4" xfId="1621"/>
    <cellStyle name="Normal 15 4 2" xfId="1622"/>
    <cellStyle name="Normal 15 4 2 2" xfId="2301"/>
    <cellStyle name="Normal 15 4 3" xfId="2302"/>
    <cellStyle name="Normal 15 5" xfId="1623"/>
    <cellStyle name="Normal 15 5 2" xfId="1624"/>
    <cellStyle name="Normal 15 5 2 2" xfId="2303"/>
    <cellStyle name="Normal 15 5 3" xfId="2304"/>
    <cellStyle name="Normal 15 6" xfId="1625"/>
    <cellStyle name="Normal 15 6 2" xfId="1626"/>
    <cellStyle name="Normal 15 6 2 2" xfId="2305"/>
    <cellStyle name="Normal 15 6 3" xfId="2306"/>
    <cellStyle name="Normal 15 7" xfId="1627"/>
    <cellStyle name="Normal 15 7 2" xfId="1628"/>
    <cellStyle name="Normal 15 7 2 2" xfId="2307"/>
    <cellStyle name="Normal 15 7 3" xfId="2308"/>
    <cellStyle name="Normal 15 8" xfId="1629"/>
    <cellStyle name="Normal 15 8 2" xfId="1630"/>
    <cellStyle name="Normal 15 8 2 2" xfId="2309"/>
    <cellStyle name="Normal 15 8 3" xfId="2310"/>
    <cellStyle name="Normal 15 9" xfId="1631"/>
    <cellStyle name="Normal 15 9 2" xfId="1632"/>
    <cellStyle name="Normal 15 9 2 2" xfId="2311"/>
    <cellStyle name="Normal 15 9 3" xfId="2312"/>
    <cellStyle name="Normal 15_3.21-01" xfId="695"/>
    <cellStyle name="Normal 16" xfId="696"/>
    <cellStyle name="Normal 16 10" xfId="1634"/>
    <cellStyle name="Normal 16 10 2" xfId="2313"/>
    <cellStyle name="Normal 16 11" xfId="1635"/>
    <cellStyle name="Normal 16 11 2" xfId="2314"/>
    <cellStyle name="Normal 16 12" xfId="1636"/>
    <cellStyle name="Normal 16 12 2" xfId="2315"/>
    <cellStyle name="Normal 16 13" xfId="1637"/>
    <cellStyle name="Normal 16 13 2" xfId="2316"/>
    <cellStyle name="Normal 16 14" xfId="2317"/>
    <cellStyle name="Normal 16 15" xfId="4425"/>
    <cellStyle name="Normal 16 16" xfId="4405"/>
    <cellStyle name="Normal 16 2" xfId="697"/>
    <cellStyle name="Normal 16 2 2" xfId="1638"/>
    <cellStyle name="Normal 16 2 3" xfId="4430"/>
    <cellStyle name="Normal 16 2 4" xfId="4708"/>
    <cellStyle name="Normal 16 3" xfId="1633"/>
    <cellStyle name="Normal 16 3 2" xfId="1639"/>
    <cellStyle name="Normal 16 3 2 2" xfId="2318"/>
    <cellStyle name="Normal 16 3 3" xfId="2319"/>
    <cellStyle name="Normal 16 4" xfId="1640"/>
    <cellStyle name="Normal 16 4 2" xfId="1641"/>
    <cellStyle name="Normal 16 4 2 2" xfId="2320"/>
    <cellStyle name="Normal 16 4 3" xfId="2321"/>
    <cellStyle name="Normal 16 5" xfId="1642"/>
    <cellStyle name="Normal 16 5 2" xfId="1643"/>
    <cellStyle name="Normal 16 5 2 2" xfId="2322"/>
    <cellStyle name="Normal 16 5 3" xfId="2323"/>
    <cellStyle name="Normal 16 6" xfId="1644"/>
    <cellStyle name="Normal 16 6 2" xfId="1645"/>
    <cellStyle name="Normal 16 6 2 2" xfId="2324"/>
    <cellStyle name="Normal 16 6 3" xfId="2325"/>
    <cellStyle name="Normal 16 7" xfId="1646"/>
    <cellStyle name="Normal 16 7 2" xfId="1647"/>
    <cellStyle name="Normal 16 7 2 2" xfId="2326"/>
    <cellStyle name="Normal 16 7 3" xfId="2327"/>
    <cellStyle name="Normal 16 8" xfId="1648"/>
    <cellStyle name="Normal 16 8 2" xfId="1649"/>
    <cellStyle name="Normal 16 8 2 2" xfId="2328"/>
    <cellStyle name="Normal 16 8 3" xfId="2329"/>
    <cellStyle name="Normal 16 9" xfId="1650"/>
    <cellStyle name="Normal 16 9 2" xfId="1651"/>
    <cellStyle name="Normal 16 9 2 2" xfId="2330"/>
    <cellStyle name="Normal 16 9 3" xfId="2331"/>
    <cellStyle name="Normal 16_3.21-01" xfId="698"/>
    <cellStyle name="Normal 17" xfId="699"/>
    <cellStyle name="Normal 17 10" xfId="1653"/>
    <cellStyle name="Normal 17 10 2" xfId="2332"/>
    <cellStyle name="Normal 17 11" xfId="1654"/>
    <cellStyle name="Normal 17 11 2" xfId="2333"/>
    <cellStyle name="Normal 17 12" xfId="1655"/>
    <cellStyle name="Normal 17 12 2" xfId="2334"/>
    <cellStyle name="Normal 17 13" xfId="1656"/>
    <cellStyle name="Normal 17 13 2" xfId="2335"/>
    <cellStyle name="Normal 17 14" xfId="2336"/>
    <cellStyle name="Normal 17 15" xfId="4444"/>
    <cellStyle name="Normal 17 16" xfId="4707"/>
    <cellStyle name="Normal 17 2" xfId="700"/>
    <cellStyle name="Normal 17 2 2" xfId="1657"/>
    <cellStyle name="Normal 17 2 3" xfId="4446"/>
    <cellStyle name="Normal 17 2 4" xfId="4403"/>
    <cellStyle name="Normal 17 3" xfId="1652"/>
    <cellStyle name="Normal 17 3 2" xfId="1658"/>
    <cellStyle name="Normal 17 3 2 2" xfId="2337"/>
    <cellStyle name="Normal 17 3 3" xfId="2338"/>
    <cellStyle name="Normal 17 4" xfId="1659"/>
    <cellStyle name="Normal 17 4 2" xfId="1660"/>
    <cellStyle name="Normal 17 4 2 2" xfId="2339"/>
    <cellStyle name="Normal 17 4 3" xfId="2340"/>
    <cellStyle name="Normal 17 5" xfId="1661"/>
    <cellStyle name="Normal 17 5 2" xfId="1662"/>
    <cellStyle name="Normal 17 5 2 2" xfId="2341"/>
    <cellStyle name="Normal 17 5 3" xfId="2342"/>
    <cellStyle name="Normal 17 6" xfId="1663"/>
    <cellStyle name="Normal 17 6 2" xfId="1664"/>
    <cellStyle name="Normal 17 6 2 2" xfId="2343"/>
    <cellStyle name="Normal 17 6 3" xfId="2344"/>
    <cellStyle name="Normal 17 7" xfId="1665"/>
    <cellStyle name="Normal 17 7 2" xfId="1666"/>
    <cellStyle name="Normal 17 7 2 2" xfId="2345"/>
    <cellStyle name="Normal 17 7 3" xfId="2346"/>
    <cellStyle name="Normal 17 8" xfId="1667"/>
    <cellStyle name="Normal 17 8 2" xfId="1668"/>
    <cellStyle name="Normal 17 8 2 2" xfId="2347"/>
    <cellStyle name="Normal 17 8 3" xfId="2348"/>
    <cellStyle name="Normal 17 9" xfId="1669"/>
    <cellStyle name="Normal 17 9 2" xfId="1670"/>
    <cellStyle name="Normal 17 9 2 2" xfId="2349"/>
    <cellStyle name="Normal 17 9 3" xfId="2350"/>
    <cellStyle name="Normal 17_3.21-01" xfId="701"/>
    <cellStyle name="Normal 18" xfId="702"/>
    <cellStyle name="Normal 18 10" xfId="1672"/>
    <cellStyle name="Normal 18 10 2" xfId="2351"/>
    <cellStyle name="Normal 18 11" xfId="1673"/>
    <cellStyle name="Normal 18 11 2" xfId="2352"/>
    <cellStyle name="Normal 18 12" xfId="1674"/>
    <cellStyle name="Normal 18 12 2" xfId="2353"/>
    <cellStyle name="Normal 18 13" xfId="1675"/>
    <cellStyle name="Normal 18 13 2" xfId="2354"/>
    <cellStyle name="Normal 18 14" xfId="2355"/>
    <cellStyle name="Normal 18 15" xfId="4454"/>
    <cellStyle name="Normal 18 16" xfId="4706"/>
    <cellStyle name="Normal 18 2" xfId="703"/>
    <cellStyle name="Normal 18 2 2" xfId="1676"/>
    <cellStyle name="Normal 18 2 3" xfId="4459"/>
    <cellStyle name="Normal 18 2 4" xfId="4705"/>
    <cellStyle name="Normal 18 3" xfId="1671"/>
    <cellStyle name="Normal 18 3 2" xfId="1677"/>
    <cellStyle name="Normal 18 3 2 2" xfId="2356"/>
    <cellStyle name="Normal 18 3 3" xfId="2357"/>
    <cellStyle name="Normal 18 4" xfId="1678"/>
    <cellStyle name="Normal 18 4 2" xfId="1679"/>
    <cellStyle name="Normal 18 4 2 2" xfId="2358"/>
    <cellStyle name="Normal 18 4 3" xfId="2359"/>
    <cellStyle name="Normal 18 5" xfId="1680"/>
    <cellStyle name="Normal 18 5 2" xfId="1681"/>
    <cellStyle name="Normal 18 5 2 2" xfId="2360"/>
    <cellStyle name="Normal 18 5 3" xfId="2361"/>
    <cellStyle name="Normal 18 6" xfId="1682"/>
    <cellStyle name="Normal 18 6 2" xfId="1683"/>
    <cellStyle name="Normal 18 6 2 2" xfId="2362"/>
    <cellStyle name="Normal 18 6 3" xfId="2363"/>
    <cellStyle name="Normal 18 7" xfId="1684"/>
    <cellStyle name="Normal 18 7 2" xfId="1685"/>
    <cellStyle name="Normal 18 7 2 2" xfId="2364"/>
    <cellStyle name="Normal 18 7 3" xfId="2365"/>
    <cellStyle name="Normal 18 8" xfId="1686"/>
    <cellStyle name="Normal 18 8 2" xfId="1687"/>
    <cellStyle name="Normal 18 8 2 2" xfId="2366"/>
    <cellStyle name="Normal 18 8 3" xfId="2367"/>
    <cellStyle name="Normal 18 9" xfId="1688"/>
    <cellStyle name="Normal 18 9 2" xfId="1689"/>
    <cellStyle name="Normal 18 9 2 2" xfId="2368"/>
    <cellStyle name="Normal 18 9 3" xfId="2369"/>
    <cellStyle name="Normal 18_3.21-01" xfId="704"/>
    <cellStyle name="Normal 19" xfId="705"/>
    <cellStyle name="Normal 19 10" xfId="1691"/>
    <cellStyle name="Normal 19 10 2" xfId="2370"/>
    <cellStyle name="Normal 19 11" xfId="1692"/>
    <cellStyle name="Normal 19 11 2" xfId="2371"/>
    <cellStyle name="Normal 19 12" xfId="1693"/>
    <cellStyle name="Normal 19 12 2" xfId="2372"/>
    <cellStyle name="Normal 19 13" xfId="1694"/>
    <cellStyle name="Normal 19 13 2" xfId="2373"/>
    <cellStyle name="Normal 19 14" xfId="2374"/>
    <cellStyle name="Normal 19 15" xfId="4473"/>
    <cellStyle name="Normal 19 16" xfId="4400"/>
    <cellStyle name="Normal 19 2" xfId="706"/>
    <cellStyle name="Normal 19 2 2" xfId="1695"/>
    <cellStyle name="Normal 19 2 3" xfId="4476"/>
    <cellStyle name="Normal 19 2 4" xfId="4704"/>
    <cellStyle name="Normal 19 3" xfId="1690"/>
    <cellStyle name="Normal 19 3 2" xfId="1696"/>
    <cellStyle name="Normal 19 3 2 2" xfId="2375"/>
    <cellStyle name="Normal 19 3 3" xfId="2376"/>
    <cellStyle name="Normal 19 4" xfId="1697"/>
    <cellStyle name="Normal 19 4 2" xfId="1698"/>
    <cellStyle name="Normal 19 4 2 2" xfId="2377"/>
    <cellStyle name="Normal 19 4 3" xfId="2378"/>
    <cellStyle name="Normal 19 5" xfId="1699"/>
    <cellStyle name="Normal 19 5 2" xfId="1700"/>
    <cellStyle name="Normal 19 5 2 2" xfId="2379"/>
    <cellStyle name="Normal 19 5 3" xfId="2380"/>
    <cellStyle name="Normal 19 6" xfId="1701"/>
    <cellStyle name="Normal 19 6 2" xfId="1702"/>
    <cellStyle name="Normal 19 6 2 2" xfId="2381"/>
    <cellStyle name="Normal 19 6 3" xfId="2382"/>
    <cellStyle name="Normal 19 7" xfId="1703"/>
    <cellStyle name="Normal 19 7 2" xfId="1704"/>
    <cellStyle name="Normal 19 7 2 2" xfId="2383"/>
    <cellStyle name="Normal 19 7 3" xfId="2384"/>
    <cellStyle name="Normal 19 8" xfId="1705"/>
    <cellStyle name="Normal 19 8 2" xfId="1706"/>
    <cellStyle name="Normal 19 8 2 2" xfId="2385"/>
    <cellStyle name="Normal 19 8 3" xfId="2386"/>
    <cellStyle name="Normal 19 9" xfId="1707"/>
    <cellStyle name="Normal 19 9 2" xfId="1708"/>
    <cellStyle name="Normal 19 9 2 2" xfId="2387"/>
    <cellStyle name="Normal 19 9 3" xfId="2388"/>
    <cellStyle name="Normal 19_3.21-01" xfId="707"/>
    <cellStyle name="Normal 2" xfId="1"/>
    <cellStyle name="Normal 2 10" xfId="1710"/>
    <cellStyle name="Normal 2 10 2" xfId="2389"/>
    <cellStyle name="Normal 2 11" xfId="1711"/>
    <cellStyle name="Normal 2 11 2" xfId="2390"/>
    <cellStyle name="Normal 2 12" xfId="1712"/>
    <cellStyle name="Normal 2 12 2" xfId="2391"/>
    <cellStyle name="Normal 2 13" xfId="1713"/>
    <cellStyle name="Normal 2 13 2" xfId="2392"/>
    <cellStyle name="Normal 2 14" xfId="1714"/>
    <cellStyle name="Normal 2 14 2" xfId="2393"/>
    <cellStyle name="Normal 2 15" xfId="1715"/>
    <cellStyle name="Normal 2 15 2" xfId="2394"/>
    <cellStyle name="Normal 2 16" xfId="1716"/>
    <cellStyle name="Normal 2 16 2" xfId="2395"/>
    <cellStyle name="Normal 2 17" xfId="1717"/>
    <cellStyle name="Normal 2 17 2" xfId="2396"/>
    <cellStyle name="Normal 2 18" xfId="1718"/>
    <cellStyle name="Normal 2 18 2" xfId="2397"/>
    <cellStyle name="Normal 2 19" xfId="1719"/>
    <cellStyle name="Normal 2 19 2" xfId="2398"/>
    <cellStyle name="Normal 2 2" xfId="708"/>
    <cellStyle name="Normal 2 2 10" xfId="5112"/>
    <cellStyle name="Normal 2 2 11" xfId="9892"/>
    <cellStyle name="Normal 2 2 12" xfId="9893"/>
    <cellStyle name="Normal 2 2 13" xfId="9894"/>
    <cellStyle name="Normal 2 2 14" xfId="9895"/>
    <cellStyle name="Normal 2 2 15" xfId="9896"/>
    <cellStyle name="Normal 2 2 16" xfId="9897"/>
    <cellStyle name="Normal 2 2 17" xfId="9898"/>
    <cellStyle name="Normal 2 2 18" xfId="9899"/>
    <cellStyle name="Normal 2 2 19" xfId="9900"/>
    <cellStyle name="Normal 2 2 2" xfId="709"/>
    <cellStyle name="Normal 2 2 2 10" xfId="9901"/>
    <cellStyle name="Normal 2 2 2 11" xfId="9902"/>
    <cellStyle name="Normal 2 2 2 12" xfId="9903"/>
    <cellStyle name="Normal 2 2 2 13" xfId="9904"/>
    <cellStyle name="Normal 2 2 2 14" xfId="9905"/>
    <cellStyle name="Normal 2 2 2 15" xfId="9906"/>
    <cellStyle name="Normal 2 2 2 16" xfId="9907"/>
    <cellStyle name="Normal 2 2 2 17" xfId="9908"/>
    <cellStyle name="Normal 2 2 2 18" xfId="9909"/>
    <cellStyle name="Normal 2 2 2 19" xfId="9910"/>
    <cellStyle name="Normal 2 2 2 2" xfId="1721"/>
    <cellStyle name="Normal 2 2 2 20" xfId="9911"/>
    <cellStyle name="Normal 2 2 2 21" xfId="9912"/>
    <cellStyle name="Normal 2 2 2 22" xfId="9913"/>
    <cellStyle name="Normal 2 2 2 23" xfId="9914"/>
    <cellStyle name="Normal 2 2 2 24" xfId="9915"/>
    <cellStyle name="Normal 2 2 2 25" xfId="9916"/>
    <cellStyle name="Normal 2 2 2 26" xfId="9917"/>
    <cellStyle name="Normal 2 2 2 27" xfId="9918"/>
    <cellStyle name="Normal 2 2 2 28" xfId="9919"/>
    <cellStyle name="Normal 2 2 2 29" xfId="9920"/>
    <cellStyle name="Normal 2 2 2 3" xfId="4490"/>
    <cellStyle name="Normal 2 2 2 30" xfId="9921"/>
    <cellStyle name="Normal 2 2 2 31" xfId="9922"/>
    <cellStyle name="Normal 2 2 2 32" xfId="9923"/>
    <cellStyle name="Normal 2 2 2 33" xfId="9924"/>
    <cellStyle name="Normal 2 2 2 34" xfId="9925"/>
    <cellStyle name="Normal 2 2 2 35" xfId="9926"/>
    <cellStyle name="Normal 2 2 2 36" xfId="9927"/>
    <cellStyle name="Normal 2 2 2 37" xfId="9928"/>
    <cellStyle name="Normal 2 2 2 38" xfId="9929"/>
    <cellStyle name="Normal 2 2 2 39" xfId="9930"/>
    <cellStyle name="Normal 2 2 2 4" xfId="4703"/>
    <cellStyle name="Normal 2 2 2 40" xfId="9931"/>
    <cellStyle name="Normal 2 2 2 41" xfId="9932"/>
    <cellStyle name="Normal 2 2 2 42" xfId="9933"/>
    <cellStyle name="Normal 2 2 2 43" xfId="9934"/>
    <cellStyle name="Normal 2 2 2 44" xfId="9935"/>
    <cellStyle name="Normal 2 2 2 45" xfId="9936"/>
    <cellStyle name="Normal 2 2 2 46" xfId="9937"/>
    <cellStyle name="Normal 2 2 2 47" xfId="9938"/>
    <cellStyle name="Normal 2 2 2 48" xfId="9939"/>
    <cellStyle name="Normal 2 2 2 49" xfId="9940"/>
    <cellStyle name="Normal 2 2 2 5" xfId="9941"/>
    <cellStyle name="Normal 2 2 2 50" xfId="9942"/>
    <cellStyle name="Normal 2 2 2 51" xfId="9943"/>
    <cellStyle name="Normal 2 2 2 52" xfId="9944"/>
    <cellStyle name="Normal 2 2 2 53" xfId="9945"/>
    <cellStyle name="Normal 2 2 2 54" xfId="9946"/>
    <cellStyle name="Normal 2 2 2 55" xfId="9947"/>
    <cellStyle name="Normal 2 2 2 56" xfId="9948"/>
    <cellStyle name="Normal 2 2 2 57" xfId="9949"/>
    <cellStyle name="Normal 2 2 2 58" xfId="9950"/>
    <cellStyle name="Normal 2 2 2 59" xfId="9951"/>
    <cellStyle name="Normal 2 2 2 6" xfId="9952"/>
    <cellStyle name="Normal 2 2 2 60" xfId="9953"/>
    <cellStyle name="Normal 2 2 2 61" xfId="9954"/>
    <cellStyle name="Normal 2 2 2 62" xfId="9955"/>
    <cellStyle name="Normal 2 2 2 63" xfId="9956"/>
    <cellStyle name="Normal 2 2 2 64" xfId="9957"/>
    <cellStyle name="Normal 2 2 2 65" xfId="9958"/>
    <cellStyle name="Normal 2 2 2 66" xfId="9959"/>
    <cellStyle name="Normal 2 2 2 7" xfId="9960"/>
    <cellStyle name="Normal 2 2 2 8" xfId="9961"/>
    <cellStyle name="Normal 2 2 2 9" xfId="9962"/>
    <cellStyle name="Normal 2 2 20" xfId="9963"/>
    <cellStyle name="Normal 2 2 21" xfId="9964"/>
    <cellStyle name="Normal 2 2 22" xfId="9965"/>
    <cellStyle name="Normal 2 2 23" xfId="9966"/>
    <cellStyle name="Normal 2 2 24" xfId="9967"/>
    <cellStyle name="Normal 2 2 25" xfId="9968"/>
    <cellStyle name="Normal 2 2 26" xfId="9969"/>
    <cellStyle name="Normal 2 2 27" xfId="9970"/>
    <cellStyle name="Normal 2 2 28" xfId="9971"/>
    <cellStyle name="Normal 2 2 29" xfId="9972"/>
    <cellStyle name="Normal 2 2 3" xfId="710"/>
    <cellStyle name="Normal 2 2 3 2" xfId="1722"/>
    <cellStyle name="Normal 2 2 3 3" xfId="4491"/>
    <cellStyle name="Normal 2 2 3 4" xfId="5523"/>
    <cellStyle name="Normal 2 2 30" xfId="9973"/>
    <cellStyle name="Normal 2 2 31" xfId="9974"/>
    <cellStyle name="Normal 2 2 32" xfId="9975"/>
    <cellStyle name="Normal 2 2 33" xfId="9976"/>
    <cellStyle name="Normal 2 2 34" xfId="9977"/>
    <cellStyle name="Normal 2 2 35" xfId="9978"/>
    <cellStyle name="Normal 2 2 36" xfId="9979"/>
    <cellStyle name="Normal 2 2 37" xfId="9980"/>
    <cellStyle name="Normal 2 2 38" xfId="9981"/>
    <cellStyle name="Normal 2 2 39" xfId="9982"/>
    <cellStyle name="Normal 2 2 4" xfId="711"/>
    <cellStyle name="Normal 2 2 4 2" xfId="1723"/>
    <cellStyle name="Normal 2 2 4 3" xfId="4492"/>
    <cellStyle name="Normal 2 2 4 4" xfId="5329"/>
    <cellStyle name="Normal 2 2 40" xfId="9983"/>
    <cellStyle name="Normal 2 2 41" xfId="9984"/>
    <cellStyle name="Normal 2 2 42" xfId="9985"/>
    <cellStyle name="Normal 2 2 43" xfId="9986"/>
    <cellStyle name="Normal 2 2 44" xfId="9987"/>
    <cellStyle name="Normal 2 2 45" xfId="9988"/>
    <cellStyle name="Normal 2 2 46" xfId="9989"/>
    <cellStyle name="Normal 2 2 47" xfId="9990"/>
    <cellStyle name="Normal 2 2 48" xfId="9991"/>
    <cellStyle name="Normal 2 2 49" xfId="9992"/>
    <cellStyle name="Normal 2 2 5" xfId="712"/>
    <cellStyle name="Normal 2 2 5 2" xfId="1724"/>
    <cellStyle name="Normal 2 2 5 3" xfId="4493"/>
    <cellStyle name="Normal 2 2 5 4" xfId="5238"/>
    <cellStyle name="Normal 2 2 50" xfId="9993"/>
    <cellStyle name="Normal 2 2 51" xfId="9994"/>
    <cellStyle name="Normal 2 2 52" xfId="9995"/>
    <cellStyle name="Normal 2 2 53" xfId="9996"/>
    <cellStyle name="Normal 2 2 54" xfId="9997"/>
    <cellStyle name="Normal 2 2 55" xfId="9998"/>
    <cellStyle name="Normal 2 2 56" xfId="9999"/>
    <cellStyle name="Normal 2 2 57" xfId="10000"/>
    <cellStyle name="Normal 2 2 58" xfId="10001"/>
    <cellStyle name="Normal 2 2 59" xfId="10002"/>
    <cellStyle name="Normal 2 2 6" xfId="713"/>
    <cellStyle name="Normal 2 2 6 2" xfId="1725"/>
    <cellStyle name="Normal 2 2 6 3" xfId="4494"/>
    <cellStyle name="Normal 2 2 6 4" xfId="4995"/>
    <cellStyle name="Normal 2 2 60" xfId="10003"/>
    <cellStyle name="Normal 2 2 61" xfId="10004"/>
    <cellStyle name="Normal 2 2 62" xfId="10005"/>
    <cellStyle name="Normal 2 2 63" xfId="10006"/>
    <cellStyle name="Normal 2 2 64" xfId="10007"/>
    <cellStyle name="Normal 2 2 65" xfId="10008"/>
    <cellStyle name="Normal 2 2 66" xfId="10009"/>
    <cellStyle name="Normal 2 2 67" xfId="10010"/>
    <cellStyle name="Normal 2 2 68" xfId="10011"/>
    <cellStyle name="Normal 2 2 69" xfId="10012"/>
    <cellStyle name="Normal 2 2 7" xfId="961"/>
    <cellStyle name="Normal 2 2 70" xfId="10013"/>
    <cellStyle name="Normal 2 2 71" xfId="10014"/>
    <cellStyle name="Normal 2 2 72" xfId="10015"/>
    <cellStyle name="Normal 2 2 73" xfId="10016"/>
    <cellStyle name="Normal 2 2 74" xfId="10017"/>
    <cellStyle name="Normal 2 2 75" xfId="10018"/>
    <cellStyle name="Normal 2 2 76" xfId="10019"/>
    <cellStyle name="Normal 2 2 77" xfId="10020"/>
    <cellStyle name="Normal 2 2 78" xfId="10021"/>
    <cellStyle name="Normal 2 2 79" xfId="10022"/>
    <cellStyle name="Normal 2 2 8" xfId="1720"/>
    <cellStyle name="Normal 2 2 80" xfId="10023"/>
    <cellStyle name="Normal 2 2 81" xfId="10024"/>
    <cellStyle name="Normal 2 2 82" xfId="10025"/>
    <cellStyle name="Normal 2 2 83" xfId="10026"/>
    <cellStyle name="Normal 2 2 84" xfId="10027"/>
    <cellStyle name="Normal 2 2 85" xfId="10028"/>
    <cellStyle name="Normal 2 2 86" xfId="10029"/>
    <cellStyle name="Normal 2 2 87" xfId="10030"/>
    <cellStyle name="Normal 2 2 88" xfId="10031"/>
    <cellStyle name="Normal 2 2 89" xfId="10032"/>
    <cellStyle name="Normal 2 2 9" xfId="4489"/>
    <cellStyle name="Normal 2 2 90" xfId="10033"/>
    <cellStyle name="Normal 2 2 91" xfId="10034"/>
    <cellStyle name="Normal 2 2 92" xfId="10035"/>
    <cellStyle name="Normal 2 2_3.22-08" xfId="714"/>
    <cellStyle name="Normal 2 20" xfId="1726"/>
    <cellStyle name="Normal 2 20 2" xfId="2399"/>
    <cellStyle name="Normal 2 21" xfId="1727"/>
    <cellStyle name="Normal 2 21 10" xfId="3370"/>
    <cellStyle name="Normal 2 21 11" xfId="3435"/>
    <cellStyle name="Normal 2 21 2" xfId="2953"/>
    <cellStyle name="Normal 2 21 3" xfId="3032"/>
    <cellStyle name="Normal 2 21 4" xfId="2896"/>
    <cellStyle name="Normal 2 21 5" xfId="2907"/>
    <cellStyle name="Normal 2 21 6" xfId="3225"/>
    <cellStyle name="Normal 2 21 7" xfId="3315"/>
    <cellStyle name="Normal 2 21 8" xfId="3207"/>
    <cellStyle name="Normal 2 21 9" xfId="3145"/>
    <cellStyle name="Normal 2 22" xfId="2503"/>
    <cellStyle name="Normal 2 23" xfId="2506"/>
    <cellStyle name="Normal 2 24" xfId="4486"/>
    <cellStyle name="Normal 2 25" xfId="5193"/>
    <cellStyle name="Normal 2 26" xfId="10036"/>
    <cellStyle name="Normal 2 27" xfId="10037"/>
    <cellStyle name="Normal 2 28" xfId="10038"/>
    <cellStyle name="Normal 2 29" xfId="10039"/>
    <cellStyle name="Normal 2 3" xfId="962"/>
    <cellStyle name="Normal 2 3 10" xfId="4702"/>
    <cellStyle name="Normal 2 3 11" xfId="10040"/>
    <cellStyle name="Normal 2 3 12" xfId="10041"/>
    <cellStyle name="Normal 2 3 13" xfId="10042"/>
    <cellStyle name="Normal 2 3 14" xfId="10043"/>
    <cellStyle name="Normal 2 3 15" xfId="10044"/>
    <cellStyle name="Normal 2 3 16" xfId="10045"/>
    <cellStyle name="Normal 2 3 17" xfId="10046"/>
    <cellStyle name="Normal 2 3 18" xfId="10047"/>
    <cellStyle name="Normal 2 3 19" xfId="10048"/>
    <cellStyle name="Normal 2 3 2" xfId="1728"/>
    <cellStyle name="Normal 2 3 2 2" xfId="2647"/>
    <cellStyle name="Normal 2 3 2 2 2" xfId="4913"/>
    <cellStyle name="Normal 2 3 2 2 3" xfId="5560"/>
    <cellStyle name="Normal 2 3 2 3" xfId="2774"/>
    <cellStyle name="Normal 2 3 2 3 2" xfId="4978"/>
    <cellStyle name="Normal 2 3 2 3 3" xfId="5575"/>
    <cellStyle name="Normal 2 3 2 4" xfId="2580"/>
    <cellStyle name="Normal 2 3 2 4 2" xfId="4885"/>
    <cellStyle name="Normal 2 3 2 4 3" xfId="5552"/>
    <cellStyle name="Normal 2 3 2 5" xfId="2804"/>
    <cellStyle name="Normal 2 3 2 5 2" xfId="4998"/>
    <cellStyle name="Normal 2 3 2 5 3" xfId="5583"/>
    <cellStyle name="Normal 2 3 2 6" xfId="2842"/>
    <cellStyle name="Normal 2 3 2 6 2" xfId="5022"/>
    <cellStyle name="Normal 2 3 2 6 3" xfId="5596"/>
    <cellStyle name="Normal 2 3 20" xfId="10049"/>
    <cellStyle name="Normal 2 3 21" xfId="10050"/>
    <cellStyle name="Normal 2 3 22" xfId="10051"/>
    <cellStyle name="Normal 2 3 23" xfId="10052"/>
    <cellStyle name="Normal 2 3 24" xfId="10053"/>
    <cellStyle name="Normal 2 3 25" xfId="10054"/>
    <cellStyle name="Normal 2 3 26" xfId="10055"/>
    <cellStyle name="Normal 2 3 27" xfId="10056"/>
    <cellStyle name="Normal 2 3 28" xfId="10057"/>
    <cellStyle name="Normal 2 3 29" xfId="10058"/>
    <cellStyle name="Normal 2 3 3" xfId="2646"/>
    <cellStyle name="Normal 2 3 3 2" xfId="4912"/>
    <cellStyle name="Normal 2 3 3 3" xfId="5559"/>
    <cellStyle name="Normal 2 3 30" xfId="10059"/>
    <cellStyle name="Normal 2 3 31" xfId="10060"/>
    <cellStyle name="Normal 2 3 32" xfId="10061"/>
    <cellStyle name="Normal 2 3 33" xfId="10062"/>
    <cellStyle name="Normal 2 3 34" xfId="10063"/>
    <cellStyle name="Normal 2 3 35" xfId="10064"/>
    <cellStyle name="Normal 2 3 36" xfId="10065"/>
    <cellStyle name="Normal 2 3 37" xfId="10066"/>
    <cellStyle name="Normal 2 3 38" xfId="10067"/>
    <cellStyle name="Normal 2 3 39" xfId="10068"/>
    <cellStyle name="Normal 2 3 4" xfId="2773"/>
    <cellStyle name="Normal 2 3 4 2" xfId="4977"/>
    <cellStyle name="Normal 2 3 4 3" xfId="5574"/>
    <cellStyle name="Normal 2 3 40" xfId="10069"/>
    <cellStyle name="Normal 2 3 41" xfId="10070"/>
    <cellStyle name="Normal 2 3 42" xfId="10071"/>
    <cellStyle name="Normal 2 3 43" xfId="10072"/>
    <cellStyle name="Normal 2 3 44" xfId="10073"/>
    <cellStyle name="Normal 2 3 45" xfId="10074"/>
    <cellStyle name="Normal 2 3 46" xfId="10075"/>
    <cellStyle name="Normal 2 3 47" xfId="10076"/>
    <cellStyle name="Normal 2 3 48" xfId="10077"/>
    <cellStyle name="Normal 2 3 49" xfId="10078"/>
    <cellStyle name="Normal 2 3 5" xfId="2572"/>
    <cellStyle name="Normal 2 3 5 2" xfId="4883"/>
    <cellStyle name="Normal 2 3 5 3" xfId="5551"/>
    <cellStyle name="Normal 2 3 50" xfId="10079"/>
    <cellStyle name="Normal 2 3 51" xfId="10080"/>
    <cellStyle name="Normal 2 3 52" xfId="10081"/>
    <cellStyle name="Normal 2 3 53" xfId="10082"/>
    <cellStyle name="Normal 2 3 54" xfId="10083"/>
    <cellStyle name="Normal 2 3 55" xfId="10084"/>
    <cellStyle name="Normal 2 3 56" xfId="10085"/>
    <cellStyle name="Normal 2 3 57" xfId="10086"/>
    <cellStyle name="Normal 2 3 58" xfId="10087"/>
    <cellStyle name="Normal 2 3 59" xfId="10088"/>
    <cellStyle name="Normal 2 3 6" xfId="2803"/>
    <cellStyle name="Normal 2 3 6 2" xfId="4997"/>
    <cellStyle name="Normal 2 3 6 3" xfId="5582"/>
    <cellStyle name="Normal 2 3 60" xfId="10089"/>
    <cellStyle name="Normal 2 3 61" xfId="10090"/>
    <cellStyle name="Normal 2 3 62" xfId="10091"/>
    <cellStyle name="Normal 2 3 63" xfId="10092"/>
    <cellStyle name="Normal 2 3 64" xfId="10093"/>
    <cellStyle name="Normal 2 3 65" xfId="10094"/>
    <cellStyle name="Normal 2 3 66" xfId="10095"/>
    <cellStyle name="Normal 2 3 67" xfId="10096"/>
    <cellStyle name="Normal 2 3 68" xfId="10097"/>
    <cellStyle name="Normal 2 3 69" xfId="10098"/>
    <cellStyle name="Normal 2 3 7" xfId="2841"/>
    <cellStyle name="Normal 2 3 7 2" xfId="5021"/>
    <cellStyle name="Normal 2 3 7 3" xfId="5595"/>
    <cellStyle name="Normal 2 3 70" xfId="10099"/>
    <cellStyle name="Normal 2 3 71" xfId="10100"/>
    <cellStyle name="Normal 2 3 72" xfId="10101"/>
    <cellStyle name="Normal 2 3 73" xfId="10102"/>
    <cellStyle name="Normal 2 3 74" xfId="10103"/>
    <cellStyle name="Normal 2 3 75" xfId="10104"/>
    <cellStyle name="Normal 2 3 76" xfId="10105"/>
    <cellStyle name="Normal 2 3 77" xfId="10106"/>
    <cellStyle name="Normal 2 3 78" xfId="10107"/>
    <cellStyle name="Normal 2 3 79" xfId="10108"/>
    <cellStyle name="Normal 2 3 8" xfId="4054"/>
    <cellStyle name="Normal 2 3 80" xfId="10109"/>
    <cellStyle name="Normal 2 3 81" xfId="10110"/>
    <cellStyle name="Normal 2 3 82" xfId="10111"/>
    <cellStyle name="Normal 2 3 83" xfId="10112"/>
    <cellStyle name="Normal 2 3 84" xfId="10113"/>
    <cellStyle name="Normal 2 3 85" xfId="10114"/>
    <cellStyle name="Normal 2 3 86" xfId="10115"/>
    <cellStyle name="Normal 2 3 87" xfId="10116"/>
    <cellStyle name="Normal 2 3 9" xfId="4497"/>
    <cellStyle name="Normal 2 30" xfId="10117"/>
    <cellStyle name="Normal 2 31" xfId="10118"/>
    <cellStyle name="Normal 2 32" xfId="10119"/>
    <cellStyle name="Normal 2 33" xfId="10120"/>
    <cellStyle name="Normal 2 34" xfId="10121"/>
    <cellStyle name="Normal 2 35" xfId="10122"/>
    <cellStyle name="Normal 2 36" xfId="10123"/>
    <cellStyle name="Normal 2 37" xfId="10124"/>
    <cellStyle name="Normal 2 38" xfId="10125"/>
    <cellStyle name="Normal 2 39" xfId="10126"/>
    <cellStyle name="Normal 2 4" xfId="1709"/>
    <cellStyle name="Normal 2 4 10" xfId="10127"/>
    <cellStyle name="Normal 2 4 11" xfId="10128"/>
    <cellStyle name="Normal 2 4 12" xfId="10129"/>
    <cellStyle name="Normal 2 4 13" xfId="10130"/>
    <cellStyle name="Normal 2 4 14" xfId="10131"/>
    <cellStyle name="Normal 2 4 15" xfId="10132"/>
    <cellStyle name="Normal 2 4 16" xfId="10133"/>
    <cellStyle name="Normal 2 4 17" xfId="10134"/>
    <cellStyle name="Normal 2 4 18" xfId="10135"/>
    <cellStyle name="Normal 2 4 19" xfId="10136"/>
    <cellStyle name="Normal 2 4 2" xfId="2400"/>
    <cellStyle name="Normal 2 4 20" xfId="10137"/>
    <cellStyle name="Normal 2 4 21" xfId="10138"/>
    <cellStyle name="Normal 2 4 22" xfId="10139"/>
    <cellStyle name="Normal 2 4 23" xfId="10140"/>
    <cellStyle name="Normal 2 4 24" xfId="10141"/>
    <cellStyle name="Normal 2 4 25" xfId="10142"/>
    <cellStyle name="Normal 2 4 26" xfId="10143"/>
    <cellStyle name="Normal 2 4 27" xfId="10144"/>
    <cellStyle name="Normal 2 4 28" xfId="10145"/>
    <cellStyle name="Normal 2 4 29" xfId="10146"/>
    <cellStyle name="Normal 2 4 3" xfId="2648"/>
    <cellStyle name="Normal 2 4 3 2" xfId="4914"/>
    <cellStyle name="Normal 2 4 3 3" xfId="5561"/>
    <cellStyle name="Normal 2 4 30" xfId="10147"/>
    <cellStyle name="Normal 2 4 31" xfId="10148"/>
    <cellStyle name="Normal 2 4 32" xfId="10149"/>
    <cellStyle name="Normal 2 4 33" xfId="10150"/>
    <cellStyle name="Normal 2 4 34" xfId="10151"/>
    <cellStyle name="Normal 2 4 35" xfId="10152"/>
    <cellStyle name="Normal 2 4 36" xfId="10153"/>
    <cellStyle name="Normal 2 4 37" xfId="10154"/>
    <cellStyle name="Normal 2 4 38" xfId="10155"/>
    <cellStyle name="Normal 2 4 39" xfId="10156"/>
    <cellStyle name="Normal 2 4 4" xfId="2775"/>
    <cellStyle name="Normal 2 4 4 2" xfId="4979"/>
    <cellStyle name="Normal 2 4 4 3" xfId="5576"/>
    <cellStyle name="Normal 2 4 40" xfId="10157"/>
    <cellStyle name="Normal 2 4 41" xfId="10158"/>
    <cellStyle name="Normal 2 4 42" xfId="10159"/>
    <cellStyle name="Normal 2 4 43" xfId="10160"/>
    <cellStyle name="Normal 2 4 44" xfId="10161"/>
    <cellStyle name="Normal 2 4 45" xfId="10162"/>
    <cellStyle name="Normal 2 4 46" xfId="10163"/>
    <cellStyle name="Normal 2 4 47" xfId="10164"/>
    <cellStyle name="Normal 2 4 48" xfId="10165"/>
    <cellStyle name="Normal 2 4 49" xfId="10166"/>
    <cellStyle name="Normal 2 4 5" xfId="2592"/>
    <cellStyle name="Normal 2 4 5 2" xfId="4889"/>
    <cellStyle name="Normal 2 4 5 3" xfId="5553"/>
    <cellStyle name="Normal 2 4 50" xfId="10167"/>
    <cellStyle name="Normal 2 4 51" xfId="10168"/>
    <cellStyle name="Normal 2 4 52" xfId="10169"/>
    <cellStyle name="Normal 2 4 53" xfId="10170"/>
    <cellStyle name="Normal 2 4 54" xfId="10171"/>
    <cellStyle name="Normal 2 4 55" xfId="10172"/>
    <cellStyle name="Normal 2 4 56" xfId="10173"/>
    <cellStyle name="Normal 2 4 57" xfId="10174"/>
    <cellStyle name="Normal 2 4 58" xfId="10175"/>
    <cellStyle name="Normal 2 4 59" xfId="10176"/>
    <cellStyle name="Normal 2 4 6" xfId="2805"/>
    <cellStyle name="Normal 2 4 6 2" xfId="4999"/>
    <cellStyle name="Normal 2 4 6 3" xfId="5584"/>
    <cellStyle name="Normal 2 4 60" xfId="10177"/>
    <cellStyle name="Normal 2 4 61" xfId="10178"/>
    <cellStyle name="Normal 2 4 62" xfId="10179"/>
    <cellStyle name="Normal 2 4 63" xfId="10180"/>
    <cellStyle name="Normal 2 4 64" xfId="10181"/>
    <cellStyle name="Normal 2 4 65" xfId="10182"/>
    <cellStyle name="Normal 2 4 66" xfId="10183"/>
    <cellStyle name="Normal 2 4 67" xfId="10184"/>
    <cellStyle name="Normal 2 4 68" xfId="10185"/>
    <cellStyle name="Normal 2 4 69" xfId="10186"/>
    <cellStyle name="Normal 2 4 7" xfId="2843"/>
    <cellStyle name="Normal 2 4 7 2" xfId="5023"/>
    <cellStyle name="Normal 2 4 7 3" xfId="5597"/>
    <cellStyle name="Normal 2 4 70" xfId="10187"/>
    <cellStyle name="Normal 2 4 71" xfId="10188"/>
    <cellStyle name="Normal 2 4 72" xfId="10189"/>
    <cellStyle name="Normal 2 4 73" xfId="10190"/>
    <cellStyle name="Normal 2 4 74" xfId="10191"/>
    <cellStyle name="Normal 2 4 75" xfId="10192"/>
    <cellStyle name="Normal 2 4 76" xfId="10193"/>
    <cellStyle name="Normal 2 4 77" xfId="10194"/>
    <cellStyle name="Normal 2 4 78" xfId="10195"/>
    <cellStyle name="Normal 2 4 79" xfId="10196"/>
    <cellStyle name="Normal 2 4 8" xfId="10197"/>
    <cellStyle name="Normal 2 4 9" xfId="10198"/>
    <cellStyle name="Normal 2 40" xfId="10199"/>
    <cellStyle name="Normal 2 41" xfId="10200"/>
    <cellStyle name="Normal 2 42" xfId="10201"/>
    <cellStyle name="Normal 2 43" xfId="10202"/>
    <cellStyle name="Normal 2 44" xfId="10203"/>
    <cellStyle name="Normal 2 45" xfId="10204"/>
    <cellStyle name="Normal 2 46" xfId="10205"/>
    <cellStyle name="Normal 2 47" xfId="10206"/>
    <cellStyle name="Normal 2 48" xfId="10207"/>
    <cellStyle name="Normal 2 49" xfId="10208"/>
    <cellStyle name="Normal 2 5" xfId="1729"/>
    <cellStyle name="Normal 2 5 10" xfId="10209"/>
    <cellStyle name="Normal 2 5 11" xfId="10210"/>
    <cellStyle name="Normal 2 5 12" xfId="10211"/>
    <cellStyle name="Normal 2 5 13" xfId="10212"/>
    <cellStyle name="Normal 2 5 14" xfId="10213"/>
    <cellStyle name="Normal 2 5 15" xfId="10214"/>
    <cellStyle name="Normal 2 5 16" xfId="10215"/>
    <cellStyle name="Normal 2 5 17" xfId="10216"/>
    <cellStyle name="Normal 2 5 2" xfId="2401"/>
    <cellStyle name="Normal 2 5 3" xfId="2649"/>
    <cellStyle name="Normal 2 5 3 2" xfId="4915"/>
    <cellStyle name="Normal 2 5 3 3" xfId="5562"/>
    <cellStyle name="Normal 2 5 4" xfId="2776"/>
    <cellStyle name="Normal 2 5 4 2" xfId="4980"/>
    <cellStyle name="Normal 2 5 4 3" xfId="5577"/>
    <cellStyle name="Normal 2 5 5" xfId="2602"/>
    <cellStyle name="Normal 2 5 5 2" xfId="4894"/>
    <cellStyle name="Normal 2 5 5 3" xfId="5554"/>
    <cellStyle name="Normal 2 5 6" xfId="2806"/>
    <cellStyle name="Normal 2 5 6 2" xfId="5000"/>
    <cellStyle name="Normal 2 5 6 3" xfId="5585"/>
    <cellStyle name="Normal 2 5 7" xfId="2844"/>
    <cellStyle name="Normal 2 5 7 2" xfId="5024"/>
    <cellStyle name="Normal 2 5 7 3" xfId="5598"/>
    <cellStyle name="Normal 2 5 8" xfId="10217"/>
    <cellStyle name="Normal 2 5 9" xfId="10218"/>
    <cellStyle name="Normal 2 50" xfId="10219"/>
    <cellStyle name="Normal 2 51" xfId="10220"/>
    <cellStyle name="Normal 2 52" xfId="10221"/>
    <cellStyle name="Normal 2 53" xfId="10222"/>
    <cellStyle name="Normal 2 54" xfId="10223"/>
    <cellStyle name="Normal 2 55" xfId="10224"/>
    <cellStyle name="Normal 2 56" xfId="10225"/>
    <cellStyle name="Normal 2 57" xfId="10226"/>
    <cellStyle name="Normal 2 58" xfId="10227"/>
    <cellStyle name="Normal 2 59" xfId="10228"/>
    <cellStyle name="Normal 2 6" xfId="1730"/>
    <cellStyle name="Normal 2 6 2" xfId="2402"/>
    <cellStyle name="Normal 2 6 3" xfId="10229"/>
    <cellStyle name="Normal 2 6 4" xfId="10230"/>
    <cellStyle name="Normal 2 6 5" xfId="10231"/>
    <cellStyle name="Normal 2 6 6" xfId="10232"/>
    <cellStyle name="Normal 2 60" xfId="10233"/>
    <cellStyle name="Normal 2 61" xfId="10234"/>
    <cellStyle name="Normal 2 62" xfId="10235"/>
    <cellStyle name="Normal 2 63" xfId="10236"/>
    <cellStyle name="Normal 2 64" xfId="10237"/>
    <cellStyle name="Normal 2 65" xfId="10238"/>
    <cellStyle name="Normal 2 66" xfId="10239"/>
    <cellStyle name="Normal 2 67" xfId="10240"/>
    <cellStyle name="Normal 2 68" xfId="10241"/>
    <cellStyle name="Normal 2 69" xfId="10242"/>
    <cellStyle name="Normal 2 7" xfId="1731"/>
    <cellStyle name="Normal 2 7 2" xfId="2403"/>
    <cellStyle name="Normal 2 7 3" xfId="10243"/>
    <cellStyle name="Normal 2 7 4" xfId="10244"/>
    <cellStyle name="Normal 2 7 5" xfId="10245"/>
    <cellStyle name="Normal 2 7 6" xfId="10246"/>
    <cellStyle name="Normal 2 70" xfId="10247"/>
    <cellStyle name="Normal 2 71" xfId="10248"/>
    <cellStyle name="Normal 2 72" xfId="10249"/>
    <cellStyle name="Normal 2 73" xfId="10250"/>
    <cellStyle name="Normal 2 74" xfId="10251"/>
    <cellStyle name="Normal 2 75" xfId="10252"/>
    <cellStyle name="Normal 2 76" xfId="10253"/>
    <cellStyle name="Normal 2 77" xfId="10254"/>
    <cellStyle name="Normal 2 78" xfId="10255"/>
    <cellStyle name="Normal 2 79" xfId="10256"/>
    <cellStyle name="Normal 2 8" xfId="1732"/>
    <cellStyle name="Normal 2 8 2" xfId="2404"/>
    <cellStyle name="Normal 2 8 3" xfId="10257"/>
    <cellStyle name="Normal 2 8 4" xfId="10258"/>
    <cellStyle name="Normal 2 80" xfId="10259"/>
    <cellStyle name="Normal 2 81" xfId="10260"/>
    <cellStyle name="Normal 2 82" xfId="10261"/>
    <cellStyle name="Normal 2 83" xfId="10262"/>
    <cellStyle name="Normal 2 84" xfId="10263"/>
    <cellStyle name="Normal 2 85" xfId="10264"/>
    <cellStyle name="Normal 2 86" xfId="10265"/>
    <cellStyle name="Normal 2 87" xfId="10266"/>
    <cellStyle name="Normal 2 88" xfId="10267"/>
    <cellStyle name="Normal 2 89" xfId="10268"/>
    <cellStyle name="Normal 2 9" xfId="1733"/>
    <cellStyle name="Normal 2 9 2" xfId="2405"/>
    <cellStyle name="Normal 2 90" xfId="10269"/>
    <cellStyle name="Normal 2 91" xfId="10270"/>
    <cellStyle name="Normal 2 92" xfId="10271"/>
    <cellStyle name="Normal 2_20080915_InffBCRDFiscalSPNF_ene-ago2008 (2)" xfId="10272"/>
    <cellStyle name="Normal 20" xfId="715"/>
    <cellStyle name="Normal 20 2" xfId="716"/>
    <cellStyle name="Normal 20 2 2" xfId="1735"/>
    <cellStyle name="Normal 20 2 3" xfId="4501"/>
    <cellStyle name="Normal 20 2 4" xfId="4394"/>
    <cellStyle name="Normal 20 3" xfId="1734"/>
    <cellStyle name="Normal 20 3 2" xfId="1736"/>
    <cellStyle name="Normal 20 3 3" xfId="4502"/>
    <cellStyle name="Normal 20 3 4" xfId="5020"/>
    <cellStyle name="Normal 20 4" xfId="1737"/>
    <cellStyle name="Normal 20 4 2" xfId="2406"/>
    <cellStyle name="Normal 20 5" xfId="1738"/>
    <cellStyle name="Normal 20 5 2" xfId="2407"/>
    <cellStyle name="Normal 20 6" xfId="2408"/>
    <cellStyle name="Normal 20 7" xfId="3878"/>
    <cellStyle name="Normal 20 8" xfId="4500"/>
    <cellStyle name="Normal 20 9" xfId="4395"/>
    <cellStyle name="Normal 20_4.1" xfId="717"/>
    <cellStyle name="Normal 21" xfId="718"/>
    <cellStyle name="Normal 21 10" xfId="3226"/>
    <cellStyle name="Normal 21 10 2" xfId="5347"/>
    <cellStyle name="Normal 21 10 3" xfId="5906"/>
    <cellStyle name="Normal 21 11" xfId="3184"/>
    <cellStyle name="Normal 21 11 2" xfId="5319"/>
    <cellStyle name="Normal 21 11 3" xfId="5881"/>
    <cellStyle name="Normal 21 12" xfId="3158"/>
    <cellStyle name="Normal 21 12 2" xfId="5301"/>
    <cellStyle name="Normal 21 12 3" xfId="5864"/>
    <cellStyle name="Normal 21 13" xfId="3288"/>
    <cellStyle name="Normal 21 13 2" xfId="5397"/>
    <cellStyle name="Normal 21 13 3" xfId="5951"/>
    <cellStyle name="Normal 21 14" xfId="3179"/>
    <cellStyle name="Normal 21 14 2" xfId="5314"/>
    <cellStyle name="Normal 21 14 3" xfId="5876"/>
    <cellStyle name="Normal 21 15" xfId="3436"/>
    <cellStyle name="Normal 21 15 2" xfId="5525"/>
    <cellStyle name="Normal 21 15 3" xfId="6073"/>
    <cellStyle name="Normal 21 16" xfId="3879"/>
    <cellStyle name="Normal 21 17" xfId="4504"/>
    <cellStyle name="Normal 21 18" xfId="4976"/>
    <cellStyle name="Normal 21 2" xfId="719"/>
    <cellStyle name="Normal 21 2 2" xfId="1740"/>
    <cellStyle name="Normal 21 2 3" xfId="4505"/>
    <cellStyle name="Normal 21 2 4" xfId="4911"/>
    <cellStyle name="Normal 21 3" xfId="1739"/>
    <cellStyle name="Normal 21 3 2" xfId="1741"/>
    <cellStyle name="Normal 21 3 3" xfId="4506"/>
    <cellStyle name="Normal 21 3 4" xfId="4910"/>
    <cellStyle name="Normal 21 4" xfId="1742"/>
    <cellStyle name="Normal 21 4 2" xfId="2409"/>
    <cellStyle name="Normal 21 5" xfId="1743"/>
    <cellStyle name="Normal 21 5 2" xfId="2410"/>
    <cellStyle name="Normal 21 6" xfId="2954"/>
    <cellStyle name="Normal 21 6 2" xfId="5125"/>
    <cellStyle name="Normal 21 6 3" xfId="5698"/>
    <cellStyle name="Normal 21 7" xfId="2932"/>
    <cellStyle name="Normal 21 7 2" xfId="5107"/>
    <cellStyle name="Normal 21 7 3" xfId="5681"/>
    <cellStyle name="Normal 21 8" xfId="3005"/>
    <cellStyle name="Normal 21 8 2" xfId="5170"/>
    <cellStyle name="Normal 21 8 3" xfId="5740"/>
    <cellStyle name="Normal 21 9" xfId="3064"/>
    <cellStyle name="Normal 21 9 2" xfId="5213"/>
    <cellStyle name="Normal 21 9 3" xfId="5779"/>
    <cellStyle name="Normal 21_4.1" xfId="720"/>
    <cellStyle name="Normal 22" xfId="832"/>
    <cellStyle name="Normal 22 2" xfId="1744"/>
    <cellStyle name="Normal 22 2 2" xfId="1745"/>
    <cellStyle name="Normal 22 2 3" xfId="4509"/>
    <cellStyle name="Normal 22 2 4" xfId="4908"/>
    <cellStyle name="Normal 22 3" xfId="1746"/>
    <cellStyle name="Normal 22 3 2" xfId="2411"/>
    <cellStyle name="Normal 22 4" xfId="3922"/>
    <cellStyle name="Normal 22 5" xfId="4508"/>
    <cellStyle name="Normal 22 6" xfId="4701"/>
    <cellStyle name="Normal 23" xfId="838"/>
    <cellStyle name="Normal 23 10" xfId="4510"/>
    <cellStyle name="Normal 23 11" xfId="4907"/>
    <cellStyle name="Normal 23 2" xfId="1747"/>
    <cellStyle name="Normal 23 2 2" xfId="2412"/>
    <cellStyle name="Normal 23 3" xfId="1748"/>
    <cellStyle name="Normal 23 3 2" xfId="2413"/>
    <cellStyle name="Normal 23 4" xfId="1749"/>
    <cellStyle name="Normal 23 4 2" xfId="2414"/>
    <cellStyle name="Normal 23 5" xfId="1750"/>
    <cellStyle name="Normal 23 5 2" xfId="2415"/>
    <cellStyle name="Normal 23 6" xfId="1751"/>
    <cellStyle name="Normal 23 6 2" xfId="2416"/>
    <cellStyle name="Normal 23 7" xfId="1752"/>
    <cellStyle name="Normal 23 7 2" xfId="2417"/>
    <cellStyle name="Normal 23 8" xfId="1753"/>
    <cellStyle name="Normal 23 8 2" xfId="2418"/>
    <cellStyle name="Normal 23 9" xfId="2419"/>
    <cellStyle name="Normal 24" xfId="964"/>
    <cellStyle name="Normal 24 2" xfId="1754"/>
    <cellStyle name="Normal 24 2 2" xfId="1755"/>
    <cellStyle name="Normal 24 2 3" xfId="4515"/>
    <cellStyle name="Normal 24 2 4" xfId="4697"/>
    <cellStyle name="Normal 24 3" xfId="1756"/>
    <cellStyle name="Normal 24 3 2" xfId="2420"/>
    <cellStyle name="Normal 24 4" xfId="4514"/>
    <cellStyle name="Normal 24 5" xfId="4698"/>
    <cellStyle name="Normal 25" xfId="1757"/>
    <cellStyle name="Normal 25 2" xfId="1758"/>
    <cellStyle name="Normal 25 2 2" xfId="2421"/>
    <cellStyle name="Normal 25 3" xfId="1759"/>
    <cellStyle name="Normal 25 3 2" xfId="2422"/>
    <cellStyle name="Normal 25 4" xfId="1760"/>
    <cellStyle name="Normal 25 4 2" xfId="2423"/>
    <cellStyle name="Normal 25 5" xfId="1761"/>
    <cellStyle name="Normal 25 5 2" xfId="2424"/>
    <cellStyle name="Normal 25 6" xfId="2425"/>
    <cellStyle name="Normal 26" xfId="1762"/>
    <cellStyle name="Normal 26 2" xfId="1763"/>
    <cellStyle name="Normal 26 2 2" xfId="2426"/>
    <cellStyle name="Normal 26 3" xfId="1764"/>
    <cellStyle name="Normal 26 3 2" xfId="2427"/>
    <cellStyle name="Normal 26 4" xfId="1765"/>
    <cellStyle name="Normal 26 4 2" xfId="2428"/>
    <cellStyle name="Normal 26 5" xfId="1766"/>
    <cellStyle name="Normal 26 5 2" xfId="2429"/>
    <cellStyle name="Normal 26 6" xfId="2430"/>
    <cellStyle name="Normal 27" xfId="1767"/>
    <cellStyle name="Normal 27 2" xfId="1768"/>
    <cellStyle name="Normal 27 2 2" xfId="2431"/>
    <cellStyle name="Normal 27 3" xfId="1769"/>
    <cellStyle name="Normal 27 3 2" xfId="2432"/>
    <cellStyle name="Normal 27 4" xfId="1770"/>
    <cellStyle name="Normal 27 4 2" xfId="2433"/>
    <cellStyle name="Normal 27 5" xfId="1771"/>
    <cellStyle name="Normal 27 5 2" xfId="2434"/>
    <cellStyle name="Normal 27 6" xfId="2435"/>
    <cellStyle name="Normal 28" xfId="1772"/>
    <cellStyle name="Normal 28 2" xfId="1773"/>
    <cellStyle name="Normal 28 2 2" xfId="2436"/>
    <cellStyle name="Normal 28 3" xfId="1774"/>
    <cellStyle name="Normal 28 3 2" xfId="2437"/>
    <cellStyle name="Normal 29" xfId="1775"/>
    <cellStyle name="Normal 29 2" xfId="1776"/>
    <cellStyle name="Normal 29 2 2" xfId="2438"/>
    <cellStyle name="Normal 29 3" xfId="1777"/>
    <cellStyle name="Normal 29 3 2" xfId="2439"/>
    <cellStyle name="Normal 29 4" xfId="2440"/>
    <cellStyle name="Normal 3" xfId="721"/>
    <cellStyle name="Normal 3 10" xfId="2651"/>
    <cellStyle name="Normal 3 11" xfId="2652"/>
    <cellStyle name="Normal 3 12" xfId="2653"/>
    <cellStyle name="Normal 3 13" xfId="2777"/>
    <cellStyle name="Normal 3 14" xfId="2605"/>
    <cellStyle name="Normal 3 15" xfId="2808"/>
    <cellStyle name="Normal 3 16" xfId="2846"/>
    <cellStyle name="Normal 3 17" xfId="4527"/>
    <cellStyle name="Normal 3 18" xfId="4694"/>
    <cellStyle name="Normal 3 19" xfId="10273"/>
    <cellStyle name="Normal 3 2" xfId="722"/>
    <cellStyle name="Normal 3 2 10" xfId="10274"/>
    <cellStyle name="Normal 3 2 11" xfId="10275"/>
    <cellStyle name="Normal 3 2 12" xfId="10276"/>
    <cellStyle name="Normal 3 2 13" xfId="10277"/>
    <cellStyle name="Normal 3 2 14" xfId="10278"/>
    <cellStyle name="Normal 3 2 15" xfId="10279"/>
    <cellStyle name="Normal 3 2 16" xfId="10280"/>
    <cellStyle name="Normal 3 2 17" xfId="10281"/>
    <cellStyle name="Normal 3 2 18" xfId="10282"/>
    <cellStyle name="Normal 3 2 19" xfId="10283"/>
    <cellStyle name="Normal 3 2 2" xfId="1779"/>
    <cellStyle name="Normal 3 2 20" xfId="10284"/>
    <cellStyle name="Normal 3 2 21" xfId="10285"/>
    <cellStyle name="Normal 3 2 22" xfId="10286"/>
    <cellStyle name="Normal 3 2 23" xfId="10287"/>
    <cellStyle name="Normal 3 2 24" xfId="10288"/>
    <cellStyle name="Normal 3 2 25" xfId="10289"/>
    <cellStyle name="Normal 3 2 26" xfId="10290"/>
    <cellStyle name="Normal 3 2 27" xfId="10291"/>
    <cellStyle name="Normal 3 2 28" xfId="10292"/>
    <cellStyle name="Normal 3 2 29" xfId="10293"/>
    <cellStyle name="Normal 3 2 3" xfId="2654"/>
    <cellStyle name="Normal 3 2 3 2" xfId="4920"/>
    <cellStyle name="Normal 3 2 3 3" xfId="5563"/>
    <cellStyle name="Normal 3 2 30" xfId="10294"/>
    <cellStyle name="Normal 3 2 31" xfId="10295"/>
    <cellStyle name="Normal 3 2 32" xfId="10296"/>
    <cellStyle name="Normal 3 2 33" xfId="10297"/>
    <cellStyle name="Normal 3 2 34" xfId="10298"/>
    <cellStyle name="Normal 3 2 35" xfId="10299"/>
    <cellStyle name="Normal 3 2 36" xfId="10300"/>
    <cellStyle name="Normal 3 2 37" xfId="10301"/>
    <cellStyle name="Normal 3 2 38" xfId="10302"/>
    <cellStyle name="Normal 3 2 39" xfId="10303"/>
    <cellStyle name="Normal 3 2 4" xfId="2779"/>
    <cellStyle name="Normal 3 2 4 2" xfId="4983"/>
    <cellStyle name="Normal 3 2 4 3" xfId="5579"/>
    <cellStyle name="Normal 3 2 40" xfId="10304"/>
    <cellStyle name="Normal 3 2 41" xfId="10305"/>
    <cellStyle name="Normal 3 2 42" xfId="10306"/>
    <cellStyle name="Normal 3 2 43" xfId="10307"/>
    <cellStyle name="Normal 3 2 44" xfId="10308"/>
    <cellStyle name="Normal 3 2 45" xfId="10309"/>
    <cellStyle name="Normal 3 2 46" xfId="10310"/>
    <cellStyle name="Normal 3 2 47" xfId="10311"/>
    <cellStyle name="Normal 3 2 48" xfId="10312"/>
    <cellStyle name="Normal 3 2 49" xfId="10313"/>
    <cellStyle name="Normal 3 2 5" xfId="2633"/>
    <cellStyle name="Normal 3 2 5 2" xfId="4905"/>
    <cellStyle name="Normal 3 2 5 3" xfId="5558"/>
    <cellStyle name="Normal 3 2 50" xfId="10314"/>
    <cellStyle name="Normal 3 2 51" xfId="10315"/>
    <cellStyle name="Normal 3 2 52" xfId="10316"/>
    <cellStyle name="Normal 3 2 53" xfId="10317"/>
    <cellStyle name="Normal 3 2 54" xfId="10318"/>
    <cellStyle name="Normal 3 2 55" xfId="10319"/>
    <cellStyle name="Normal 3 2 56" xfId="10320"/>
    <cellStyle name="Normal 3 2 57" xfId="10321"/>
    <cellStyle name="Normal 3 2 58" xfId="10322"/>
    <cellStyle name="Normal 3 2 59" xfId="10323"/>
    <cellStyle name="Normal 3 2 6" xfId="2810"/>
    <cellStyle name="Normal 3 2 6 2" xfId="5003"/>
    <cellStyle name="Normal 3 2 6 3" xfId="5587"/>
    <cellStyle name="Normal 3 2 60" xfId="10324"/>
    <cellStyle name="Normal 3 2 61" xfId="10325"/>
    <cellStyle name="Normal 3 2 62" xfId="10326"/>
    <cellStyle name="Normal 3 2 63" xfId="10327"/>
    <cellStyle name="Normal 3 2 64" xfId="10328"/>
    <cellStyle name="Normal 3 2 65" xfId="10329"/>
    <cellStyle name="Normal 3 2 66" xfId="10330"/>
    <cellStyle name="Normal 3 2 67" xfId="10331"/>
    <cellStyle name="Normal 3 2 68" xfId="10332"/>
    <cellStyle name="Normal 3 2 69" xfId="10333"/>
    <cellStyle name="Normal 3 2 7" xfId="2847"/>
    <cellStyle name="Normal 3 2 7 2" xfId="5026"/>
    <cellStyle name="Normal 3 2 7 3" xfId="5599"/>
    <cellStyle name="Normal 3 2 70" xfId="10334"/>
    <cellStyle name="Normal 3 2 71" xfId="10335"/>
    <cellStyle name="Normal 3 2 8" xfId="4528"/>
    <cellStyle name="Normal 3 2 9" xfId="4664"/>
    <cellStyle name="Normal 3 20" xfId="10336"/>
    <cellStyle name="Normal 3 21" xfId="10337"/>
    <cellStyle name="Normal 3 22" xfId="10338"/>
    <cellStyle name="Normal 3 23" xfId="10339"/>
    <cellStyle name="Normal 3 24" xfId="10340"/>
    <cellStyle name="Normal 3 25" xfId="10341"/>
    <cellStyle name="Normal 3 26" xfId="10342"/>
    <cellStyle name="Normal 3 27" xfId="10343"/>
    <cellStyle name="Normal 3 28" xfId="10344"/>
    <cellStyle name="Normal 3 29" xfId="10345"/>
    <cellStyle name="Normal 3 3" xfId="723"/>
    <cellStyle name="Normal 3 3 10" xfId="10346"/>
    <cellStyle name="Normal 3 3 11" xfId="10347"/>
    <cellStyle name="Normal 3 3 12" xfId="10348"/>
    <cellStyle name="Normal 3 3 13" xfId="10349"/>
    <cellStyle name="Normal 3 3 14" xfId="10350"/>
    <cellStyle name="Normal 3 3 15" xfId="10351"/>
    <cellStyle name="Normal 3 3 16" xfId="10352"/>
    <cellStyle name="Normal 3 3 17" xfId="10353"/>
    <cellStyle name="Normal 3 3 18" xfId="10354"/>
    <cellStyle name="Normal 3 3 19" xfId="10355"/>
    <cellStyle name="Normal 3 3 2" xfId="2655"/>
    <cellStyle name="Normal 3 3 20" xfId="10356"/>
    <cellStyle name="Normal 3 3 21" xfId="10357"/>
    <cellStyle name="Normal 3 3 22" xfId="10358"/>
    <cellStyle name="Normal 3 3 23" xfId="10359"/>
    <cellStyle name="Normal 3 3 24" xfId="10360"/>
    <cellStyle name="Normal 3 3 25" xfId="10361"/>
    <cellStyle name="Normal 3 3 26" xfId="10362"/>
    <cellStyle name="Normal 3 3 27" xfId="10363"/>
    <cellStyle name="Normal 3 3 28" xfId="10364"/>
    <cellStyle name="Normal 3 3 29" xfId="10365"/>
    <cellStyle name="Normal 3 3 3" xfId="2780"/>
    <cellStyle name="Normal 3 3 30" xfId="10366"/>
    <cellStyle name="Normal 3 3 31" xfId="10367"/>
    <cellStyle name="Normal 3 3 32" xfId="10368"/>
    <cellStyle name="Normal 3 3 33" xfId="10369"/>
    <cellStyle name="Normal 3 3 34" xfId="10370"/>
    <cellStyle name="Normal 3 3 35" xfId="10371"/>
    <cellStyle name="Normal 3 3 36" xfId="10372"/>
    <cellStyle name="Normal 3 3 37" xfId="10373"/>
    <cellStyle name="Normal 3 3 38" xfId="10374"/>
    <cellStyle name="Normal 3 3 39" xfId="10375"/>
    <cellStyle name="Normal 3 3 4" xfId="2634"/>
    <cellStyle name="Normal 3 3 40" xfId="10376"/>
    <cellStyle name="Normal 3 3 41" xfId="10377"/>
    <cellStyle name="Normal 3 3 42" xfId="10378"/>
    <cellStyle name="Normal 3 3 43" xfId="10379"/>
    <cellStyle name="Normal 3 3 44" xfId="10380"/>
    <cellStyle name="Normal 3 3 45" xfId="10381"/>
    <cellStyle name="Normal 3 3 46" xfId="10382"/>
    <cellStyle name="Normal 3 3 47" xfId="10383"/>
    <cellStyle name="Normal 3 3 48" xfId="10384"/>
    <cellStyle name="Normal 3 3 49" xfId="10385"/>
    <cellStyle name="Normal 3 3 5" xfId="2811"/>
    <cellStyle name="Normal 3 3 50" xfId="10386"/>
    <cellStyle name="Normal 3 3 51" xfId="10387"/>
    <cellStyle name="Normal 3 3 52" xfId="10388"/>
    <cellStyle name="Normal 3 3 53" xfId="10389"/>
    <cellStyle name="Normal 3 3 54" xfId="10390"/>
    <cellStyle name="Normal 3 3 55" xfId="10391"/>
    <cellStyle name="Normal 3 3 56" xfId="10392"/>
    <cellStyle name="Normal 3 3 57" xfId="10393"/>
    <cellStyle name="Normal 3 3 58" xfId="10394"/>
    <cellStyle name="Normal 3 3 59" xfId="10395"/>
    <cellStyle name="Normal 3 3 6" xfId="2848"/>
    <cellStyle name="Normal 3 3 60" xfId="10396"/>
    <cellStyle name="Normal 3 3 61" xfId="10397"/>
    <cellStyle name="Normal 3 3 62" xfId="10398"/>
    <cellStyle name="Normal 3 3 63" xfId="10399"/>
    <cellStyle name="Normal 3 3 64" xfId="10400"/>
    <cellStyle name="Normal 3 3 65" xfId="10401"/>
    <cellStyle name="Normal 3 3 66" xfId="10402"/>
    <cellStyle name="Normal 3 3 67" xfId="10403"/>
    <cellStyle name="Normal 3 3 68" xfId="10404"/>
    <cellStyle name="Normal 3 3 7" xfId="10405"/>
    <cellStyle name="Normal 3 3 8" xfId="10406"/>
    <cellStyle name="Normal 3 3 9" xfId="10407"/>
    <cellStyle name="Normal 3 30" xfId="10408"/>
    <cellStyle name="Normal 3 31" xfId="10409"/>
    <cellStyle name="Normal 3 32" xfId="10410"/>
    <cellStyle name="Normal 3 33" xfId="10411"/>
    <cellStyle name="Normal 3 34" xfId="10412"/>
    <cellStyle name="Normal 3 35" xfId="10413"/>
    <cellStyle name="Normal 3 36" xfId="10414"/>
    <cellStyle name="Normal 3 37" xfId="10415"/>
    <cellStyle name="Normal 3 38" xfId="10416"/>
    <cellStyle name="Normal 3 39" xfId="10417"/>
    <cellStyle name="Normal 3 4" xfId="724"/>
    <cellStyle name="Normal 3 4 10" xfId="10418"/>
    <cellStyle name="Normal 3 4 11" xfId="10419"/>
    <cellStyle name="Normal 3 4 12" xfId="10420"/>
    <cellStyle name="Normal 3 4 13" xfId="10421"/>
    <cellStyle name="Normal 3 4 14" xfId="10422"/>
    <cellStyle name="Normal 3 4 15" xfId="10423"/>
    <cellStyle name="Normal 3 4 16" xfId="10424"/>
    <cellStyle name="Normal 3 4 17" xfId="10425"/>
    <cellStyle name="Normal 3 4 18" xfId="10426"/>
    <cellStyle name="Normal 3 4 19" xfId="10427"/>
    <cellStyle name="Normal 3 4 2" xfId="1780"/>
    <cellStyle name="Normal 3 4 20" xfId="10428"/>
    <cellStyle name="Normal 3 4 21" xfId="10429"/>
    <cellStyle name="Normal 3 4 22" xfId="10430"/>
    <cellStyle name="Normal 3 4 23" xfId="10431"/>
    <cellStyle name="Normal 3 4 24" xfId="10432"/>
    <cellStyle name="Normal 3 4 25" xfId="10433"/>
    <cellStyle name="Normal 3 4 26" xfId="10434"/>
    <cellStyle name="Normal 3 4 27" xfId="10435"/>
    <cellStyle name="Normal 3 4 28" xfId="10436"/>
    <cellStyle name="Normal 3 4 29" xfId="10437"/>
    <cellStyle name="Normal 3 4 3" xfId="4530"/>
    <cellStyle name="Normal 3 4 30" xfId="10438"/>
    <cellStyle name="Normal 3 4 31" xfId="10439"/>
    <cellStyle name="Normal 3 4 32" xfId="10440"/>
    <cellStyle name="Normal 3 4 33" xfId="10441"/>
    <cellStyle name="Normal 3 4 34" xfId="10442"/>
    <cellStyle name="Normal 3 4 35" xfId="10443"/>
    <cellStyle name="Normal 3 4 36" xfId="10444"/>
    <cellStyle name="Normal 3 4 37" xfId="10445"/>
    <cellStyle name="Normal 3 4 38" xfId="10446"/>
    <cellStyle name="Normal 3 4 39" xfId="10447"/>
    <cellStyle name="Normal 3 4 4" xfId="4355"/>
    <cellStyle name="Normal 3 4 40" xfId="10448"/>
    <cellStyle name="Normal 3 4 41" xfId="10449"/>
    <cellStyle name="Normal 3 4 42" xfId="10450"/>
    <cellStyle name="Normal 3 4 43" xfId="10451"/>
    <cellStyle name="Normal 3 4 44" xfId="10452"/>
    <cellStyle name="Normal 3 4 45" xfId="10453"/>
    <cellStyle name="Normal 3 4 46" xfId="10454"/>
    <cellStyle name="Normal 3 4 47" xfId="10455"/>
    <cellStyle name="Normal 3 4 48" xfId="10456"/>
    <cellStyle name="Normal 3 4 49" xfId="10457"/>
    <cellStyle name="Normal 3 4 5" xfId="10458"/>
    <cellStyle name="Normal 3 4 50" xfId="10459"/>
    <cellStyle name="Normal 3 4 51" xfId="10460"/>
    <cellStyle name="Normal 3 4 52" xfId="10461"/>
    <cellStyle name="Normal 3 4 53" xfId="10462"/>
    <cellStyle name="Normal 3 4 54" xfId="10463"/>
    <cellStyle name="Normal 3 4 55" xfId="10464"/>
    <cellStyle name="Normal 3 4 56" xfId="10465"/>
    <cellStyle name="Normal 3 4 57" xfId="10466"/>
    <cellStyle name="Normal 3 4 58" xfId="10467"/>
    <cellStyle name="Normal 3 4 59" xfId="10468"/>
    <cellStyle name="Normal 3 4 6" xfId="10469"/>
    <cellStyle name="Normal 3 4 60" xfId="10470"/>
    <cellStyle name="Normal 3 4 61" xfId="10471"/>
    <cellStyle name="Normal 3 4 62" xfId="10472"/>
    <cellStyle name="Normal 3 4 63" xfId="10473"/>
    <cellStyle name="Normal 3 4 64" xfId="10474"/>
    <cellStyle name="Normal 3 4 65" xfId="10475"/>
    <cellStyle name="Normal 3 4 66" xfId="10476"/>
    <cellStyle name="Normal 3 4 7" xfId="10477"/>
    <cellStyle name="Normal 3 4 8" xfId="10478"/>
    <cellStyle name="Normal 3 4 9" xfId="10479"/>
    <cellStyle name="Normal 3 40" xfId="10480"/>
    <cellStyle name="Normal 3 41" xfId="10481"/>
    <cellStyle name="Normal 3 42" xfId="10482"/>
    <cellStyle name="Normal 3 43" xfId="10483"/>
    <cellStyle name="Normal 3 44" xfId="10484"/>
    <cellStyle name="Normal 3 45" xfId="10485"/>
    <cellStyle name="Normal 3 46" xfId="10486"/>
    <cellStyle name="Normal 3 47" xfId="10487"/>
    <cellStyle name="Normal 3 48" xfId="10488"/>
    <cellStyle name="Normal 3 49" xfId="10489"/>
    <cellStyle name="Normal 3 5" xfId="1778"/>
    <cellStyle name="Normal 3 5 10" xfId="10490"/>
    <cellStyle name="Normal 3 5 11" xfId="10491"/>
    <cellStyle name="Normal 3 5 12" xfId="10492"/>
    <cellStyle name="Normal 3 5 13" xfId="10493"/>
    <cellStyle name="Normal 3 5 14" xfId="10494"/>
    <cellStyle name="Normal 3 5 15" xfId="10495"/>
    <cellStyle name="Normal 3 5 16" xfId="10496"/>
    <cellStyle name="Normal 3 5 17" xfId="10497"/>
    <cellStyle name="Normal 3 5 18" xfId="10498"/>
    <cellStyle name="Normal 3 5 19" xfId="10499"/>
    <cellStyle name="Normal 3 5 2" xfId="2441"/>
    <cellStyle name="Normal 3 5 2 2" xfId="2657"/>
    <cellStyle name="Normal 3 5 2 2 2" xfId="2658"/>
    <cellStyle name="Normal 3 5 2 2 3" xfId="4924"/>
    <cellStyle name="Normal 3 5 2 2 4" xfId="5565"/>
    <cellStyle name="Normal 3 5 2 3" xfId="2782"/>
    <cellStyle name="Normal 3 5 2 4" xfId="2509"/>
    <cellStyle name="Normal 3 5 2 5" xfId="2814"/>
    <cellStyle name="Normal 3 5 2 6" xfId="2851"/>
    <cellStyle name="Normal 3 5 2 7" xfId="4923"/>
    <cellStyle name="Normal 3 5 2 8" xfId="5564"/>
    <cellStyle name="Normal 3 5 20" xfId="10500"/>
    <cellStyle name="Normal 3 5 21" xfId="10501"/>
    <cellStyle name="Normal 3 5 22" xfId="10502"/>
    <cellStyle name="Normal 3 5 23" xfId="10503"/>
    <cellStyle name="Normal 3 5 24" xfId="10504"/>
    <cellStyle name="Normal 3 5 25" xfId="10505"/>
    <cellStyle name="Normal 3 5 26" xfId="10506"/>
    <cellStyle name="Normal 3 5 27" xfId="10507"/>
    <cellStyle name="Normal 3 5 28" xfId="10508"/>
    <cellStyle name="Normal 3 5 29" xfId="10509"/>
    <cellStyle name="Normal 3 5 3" xfId="2781"/>
    <cellStyle name="Normal 3 5 30" xfId="10510"/>
    <cellStyle name="Normal 3 5 31" xfId="10511"/>
    <cellStyle name="Normal 3 5 32" xfId="10512"/>
    <cellStyle name="Normal 3 5 33" xfId="10513"/>
    <cellStyle name="Normal 3 5 34" xfId="10514"/>
    <cellStyle name="Normal 3 5 35" xfId="10515"/>
    <cellStyle name="Normal 3 5 36" xfId="10516"/>
    <cellStyle name="Normal 3 5 37" xfId="10517"/>
    <cellStyle name="Normal 3 5 38" xfId="10518"/>
    <cellStyle name="Normal 3 5 39" xfId="10519"/>
    <cellStyle name="Normal 3 5 4" xfId="2639"/>
    <cellStyle name="Normal 3 5 40" xfId="10520"/>
    <cellStyle name="Normal 3 5 41" xfId="10521"/>
    <cellStyle name="Normal 3 5 42" xfId="10522"/>
    <cellStyle name="Normal 3 5 43" xfId="10523"/>
    <cellStyle name="Normal 3 5 44" xfId="10524"/>
    <cellStyle name="Normal 3 5 45" xfId="10525"/>
    <cellStyle name="Normal 3 5 46" xfId="10526"/>
    <cellStyle name="Normal 3 5 47" xfId="10527"/>
    <cellStyle name="Normal 3 5 48" xfId="10528"/>
    <cellStyle name="Normal 3 5 49" xfId="10529"/>
    <cellStyle name="Normal 3 5 5" xfId="2813"/>
    <cellStyle name="Normal 3 5 50" xfId="10530"/>
    <cellStyle name="Normal 3 5 51" xfId="10531"/>
    <cellStyle name="Normal 3 5 52" xfId="10532"/>
    <cellStyle name="Normal 3 5 53" xfId="10533"/>
    <cellStyle name="Normal 3 5 54" xfId="10534"/>
    <cellStyle name="Normal 3 5 55" xfId="10535"/>
    <cellStyle name="Normal 3 5 56" xfId="10536"/>
    <cellStyle name="Normal 3 5 57" xfId="10537"/>
    <cellStyle name="Normal 3 5 58" xfId="10538"/>
    <cellStyle name="Normal 3 5 59" xfId="10539"/>
    <cellStyle name="Normal 3 5 6" xfId="2850"/>
    <cellStyle name="Normal 3 5 60" xfId="10540"/>
    <cellStyle name="Normal 3 5 61" xfId="10541"/>
    <cellStyle name="Normal 3 5 62" xfId="10542"/>
    <cellStyle name="Normal 3 5 63" xfId="10543"/>
    <cellStyle name="Normal 3 5 64" xfId="10544"/>
    <cellStyle name="Normal 3 5 65" xfId="10545"/>
    <cellStyle name="Normal 3 5 66" xfId="10546"/>
    <cellStyle name="Normal 3 5 67" xfId="10547"/>
    <cellStyle name="Normal 3 5 68" xfId="10548"/>
    <cellStyle name="Normal 3 5 69" xfId="10549"/>
    <cellStyle name="Normal 3 5 7" xfId="4811"/>
    <cellStyle name="Normal 3 5 70" xfId="10550"/>
    <cellStyle name="Normal 3 5 8" xfId="5535"/>
    <cellStyle name="Normal 3 5 9" xfId="10551"/>
    <cellStyle name="Normal 3 50" xfId="10552"/>
    <cellStyle name="Normal 3 51" xfId="10553"/>
    <cellStyle name="Normal 3 52" xfId="10554"/>
    <cellStyle name="Normal 3 53" xfId="10555"/>
    <cellStyle name="Normal 3 54" xfId="10556"/>
    <cellStyle name="Normal 3 55" xfId="10557"/>
    <cellStyle name="Normal 3 56" xfId="10558"/>
    <cellStyle name="Normal 3 57" xfId="10559"/>
    <cellStyle name="Normal 3 58" xfId="10560"/>
    <cellStyle name="Normal 3 59" xfId="10561"/>
    <cellStyle name="Normal 3 6" xfId="2442"/>
    <cellStyle name="Normal 3 60" xfId="10562"/>
    <cellStyle name="Normal 3 61" xfId="10563"/>
    <cellStyle name="Normal 3 62" xfId="10564"/>
    <cellStyle name="Normal 3 63" xfId="10565"/>
    <cellStyle name="Normal 3 64" xfId="10566"/>
    <cellStyle name="Normal 3 65" xfId="10567"/>
    <cellStyle name="Normal 3 66" xfId="10568"/>
    <cellStyle name="Normal 3 67" xfId="10569"/>
    <cellStyle name="Normal 3 68" xfId="10570"/>
    <cellStyle name="Normal 3 69" xfId="10571"/>
    <cellStyle name="Normal 3 7" xfId="2497"/>
    <cellStyle name="Normal 3 7 2" xfId="2660"/>
    <cellStyle name="Normal 3 7 3" xfId="2783"/>
    <cellStyle name="Normal 3 7 4" xfId="2656"/>
    <cellStyle name="Normal 3 7 5" xfId="2815"/>
    <cellStyle name="Normal 3 7 6" xfId="2852"/>
    <cellStyle name="Normal 3 70" xfId="10572"/>
    <cellStyle name="Normal 3 71" xfId="10573"/>
    <cellStyle name="Normal 3 72" xfId="10574"/>
    <cellStyle name="Normal 3 73" xfId="10575"/>
    <cellStyle name="Normal 3 74" xfId="10576"/>
    <cellStyle name="Normal 3 75" xfId="10577"/>
    <cellStyle name="Normal 3 76" xfId="10578"/>
    <cellStyle name="Normal 3 77" xfId="10579"/>
    <cellStyle name="Normal 3 78" xfId="10580"/>
    <cellStyle name="Normal 3 79" xfId="10581"/>
    <cellStyle name="Normal 3 8" xfId="2650"/>
    <cellStyle name="Normal 3 8 2" xfId="2661"/>
    <cellStyle name="Normal 3 8 3" xfId="2784"/>
    <cellStyle name="Normal 3 8 4" xfId="2659"/>
    <cellStyle name="Normal 3 8 5" xfId="2816"/>
    <cellStyle name="Normal 3 8 6" xfId="2853"/>
    <cellStyle name="Normal 3 80" xfId="10582"/>
    <cellStyle name="Normal 3 81" xfId="10583"/>
    <cellStyle name="Normal 3 82" xfId="10584"/>
    <cellStyle name="Normal 3 9" xfId="2662"/>
    <cellStyle name="Normal 3_3.10-070 Número de vuelos charter internacionales por aeropuerto, según mes, 2007-2008" xfId="725"/>
    <cellStyle name="Normal 30" xfId="1781"/>
    <cellStyle name="Normal 30 2" xfId="1782"/>
    <cellStyle name="Normal 30 2 2" xfId="2443"/>
    <cellStyle name="Normal 30 3" xfId="1783"/>
    <cellStyle name="Normal 30 3 2" xfId="2444"/>
    <cellStyle name="Normal 30 4" xfId="1784"/>
    <cellStyle name="Normal 30 4 2" xfId="2445"/>
    <cellStyle name="Normal 31" xfId="1785"/>
    <cellStyle name="Normal 31 2" xfId="2446"/>
    <cellStyle name="Normal 32" xfId="1786"/>
    <cellStyle name="Normal 32 2" xfId="2447"/>
    <cellStyle name="Normal 33" xfId="1787"/>
    <cellStyle name="Normal 33 2" xfId="1788"/>
    <cellStyle name="Normal 33 3" xfId="1789"/>
    <cellStyle name="Normal 33 4" xfId="1790"/>
    <cellStyle name="Normal 33 5" xfId="2448"/>
    <cellStyle name="Normal 34" xfId="1791"/>
    <cellStyle name="Normal 35" xfId="1792"/>
    <cellStyle name="Normal 36" xfId="1793"/>
    <cellStyle name="Normal 37" xfId="1794"/>
    <cellStyle name="Normal 37 10" xfId="3111"/>
    <cellStyle name="Normal 37 10 2" xfId="5258"/>
    <cellStyle name="Normal 37 10 3" xfId="5822"/>
    <cellStyle name="Normal 37 11" xfId="3437"/>
    <cellStyle name="Normal 37 11 2" xfId="5526"/>
    <cellStyle name="Normal 37 11 3" xfId="6074"/>
    <cellStyle name="Normal 37 12" xfId="4545"/>
    <cellStyle name="Normal 37 13" xfId="4693"/>
    <cellStyle name="Normal 37 2" xfId="2963"/>
    <cellStyle name="Normal 37 2 2" xfId="5134"/>
    <cellStyle name="Normal 37 2 3" xfId="5707"/>
    <cellStyle name="Normal 37 3" xfId="2927"/>
    <cellStyle name="Normal 37 3 2" xfId="5102"/>
    <cellStyle name="Normal 37 3 3" xfId="5676"/>
    <cellStyle name="Normal 37 4" xfId="2945"/>
    <cellStyle name="Normal 37 4 2" xfId="5117"/>
    <cellStyle name="Normal 37 4 3" xfId="5690"/>
    <cellStyle name="Normal 37 5" xfId="2737"/>
    <cellStyle name="Normal 37 5 2" xfId="4959"/>
    <cellStyle name="Normal 37 5 3" xfId="5573"/>
    <cellStyle name="Normal 37 6" xfId="3240"/>
    <cellStyle name="Normal 37 6 2" xfId="5359"/>
    <cellStyle name="Normal 37 6 3" xfId="5918"/>
    <cellStyle name="Normal 37 7" xfId="3180"/>
    <cellStyle name="Normal 37 7 2" xfId="5315"/>
    <cellStyle name="Normal 37 7 3" xfId="5877"/>
    <cellStyle name="Normal 37 8" xfId="3211"/>
    <cellStyle name="Normal 37 8 2" xfId="5335"/>
    <cellStyle name="Normal 37 8 3" xfId="5895"/>
    <cellStyle name="Normal 37 9" xfId="3321"/>
    <cellStyle name="Normal 37 9 2" xfId="5427"/>
    <cellStyle name="Normal 37 9 3" xfId="5981"/>
    <cellStyle name="Normal 38" xfId="1930"/>
    <cellStyle name="Normal 38 10" xfId="3119"/>
    <cellStyle name="Normal 38 10 2" xfId="5265"/>
    <cellStyle name="Normal 38 10 3" xfId="5829"/>
    <cellStyle name="Normal 38 11" xfId="3447"/>
    <cellStyle name="Normal 38 11 2" xfId="5529"/>
    <cellStyle name="Normal 38 11 3" xfId="6075"/>
    <cellStyle name="Normal 38 12" xfId="4652"/>
    <cellStyle name="Normal 38 13" xfId="4975"/>
    <cellStyle name="Normal 38 2" xfId="2991"/>
    <cellStyle name="Normal 38 2 2" xfId="5156"/>
    <cellStyle name="Normal 38 2 3" xfId="5726"/>
    <cellStyle name="Normal 38 3" xfId="3017"/>
    <cellStyle name="Normal 38 3 2" xfId="5180"/>
    <cellStyle name="Normal 38 3 3" xfId="5749"/>
    <cellStyle name="Normal 38 4" xfId="3053"/>
    <cellStyle name="Normal 38 4 2" xfId="5203"/>
    <cellStyle name="Normal 38 4 3" xfId="5769"/>
    <cellStyle name="Normal 38 5" xfId="2934"/>
    <cellStyle name="Normal 38 5 2" xfId="5108"/>
    <cellStyle name="Normal 38 5 3" xfId="5682"/>
    <cellStyle name="Normal 38 6" xfId="3266"/>
    <cellStyle name="Normal 38 6 2" xfId="5378"/>
    <cellStyle name="Normal 38 6 3" xfId="5933"/>
    <cellStyle name="Normal 38 7" xfId="3160"/>
    <cellStyle name="Normal 38 7 2" xfId="5303"/>
    <cellStyle name="Normal 38 7 3" xfId="5866"/>
    <cellStyle name="Normal 38 8" xfId="3339"/>
    <cellStyle name="Normal 38 8 2" xfId="5438"/>
    <cellStyle name="Normal 38 8 3" xfId="5991"/>
    <cellStyle name="Normal 38 9" xfId="3318"/>
    <cellStyle name="Normal 38 9 2" xfId="5424"/>
    <cellStyle name="Normal 38 9 3" xfId="5978"/>
    <cellStyle name="Normal 39" xfId="1933"/>
    <cellStyle name="Normal 39 10" xfId="3290"/>
    <cellStyle name="Normal 39 10 2" xfId="5399"/>
    <cellStyle name="Normal 39 10 3" xfId="5953"/>
    <cellStyle name="Normal 39 11" xfId="3448"/>
    <cellStyle name="Normal 39 11 2" xfId="5530"/>
    <cellStyle name="Normal 39 11 3" xfId="6076"/>
    <cellStyle name="Normal 39 12" xfId="4655"/>
    <cellStyle name="Normal 39 13" xfId="4874"/>
    <cellStyle name="Normal 39 2" xfId="2992"/>
    <cellStyle name="Normal 39 2 2" xfId="5157"/>
    <cellStyle name="Normal 39 2 3" xfId="5727"/>
    <cellStyle name="Normal 39 3" xfId="3016"/>
    <cellStyle name="Normal 39 3 2" xfId="5179"/>
    <cellStyle name="Normal 39 3 3" xfId="5748"/>
    <cellStyle name="Normal 39 4" xfId="3054"/>
    <cellStyle name="Normal 39 4 2" xfId="5204"/>
    <cellStyle name="Normal 39 4 3" xfId="5770"/>
    <cellStyle name="Normal 39 5" xfId="2823"/>
    <cellStyle name="Normal 39 5 2" xfId="5012"/>
    <cellStyle name="Normal 39 5 3" xfId="5591"/>
    <cellStyle name="Normal 39 6" xfId="3267"/>
    <cellStyle name="Normal 39 6 2" xfId="5379"/>
    <cellStyle name="Normal 39 6 3" xfId="5934"/>
    <cellStyle name="Normal 39 7" xfId="3306"/>
    <cellStyle name="Normal 39 7 2" xfId="5414"/>
    <cellStyle name="Normal 39 7 3" xfId="5968"/>
    <cellStyle name="Normal 39 8" xfId="3300"/>
    <cellStyle name="Normal 39 8 2" xfId="5408"/>
    <cellStyle name="Normal 39 8 3" xfId="5962"/>
    <cellStyle name="Normal 39 9" xfId="3303"/>
    <cellStyle name="Normal 39 9 2" xfId="5411"/>
    <cellStyle name="Normal 39 9 3" xfId="5965"/>
    <cellStyle name="Normal 4" xfId="726"/>
    <cellStyle name="Normal 4 10" xfId="727"/>
    <cellStyle name="Normal 4 10 2" xfId="1796"/>
    <cellStyle name="Normal 4 10 3" xfId="4547"/>
    <cellStyle name="Normal 4 10 4" xfId="4968"/>
    <cellStyle name="Normal 4 11" xfId="728"/>
    <cellStyle name="Normal 4 11 2" xfId="1797"/>
    <cellStyle name="Normal 4 11 3" xfId="4548"/>
    <cellStyle name="Normal 4 11 4" xfId="4955"/>
    <cellStyle name="Normal 4 12" xfId="729"/>
    <cellStyle name="Normal 4 12 2" xfId="1798"/>
    <cellStyle name="Normal 4 12 3" xfId="4549"/>
    <cellStyle name="Normal 4 12 4" xfId="4966"/>
    <cellStyle name="Normal 4 13" xfId="730"/>
    <cellStyle name="Normal 4 13 2" xfId="1799"/>
    <cellStyle name="Normal 4 13 3" xfId="4550"/>
    <cellStyle name="Normal 4 13 4" xfId="4903"/>
    <cellStyle name="Normal 4 14" xfId="731"/>
    <cellStyle name="Normal 4 14 2" xfId="2449"/>
    <cellStyle name="Normal 4 14 3" xfId="4823"/>
    <cellStyle name="Normal 4 14 4" xfId="5536"/>
    <cellStyle name="Normal 4 15" xfId="732"/>
    <cellStyle name="Normal 4 15 2" xfId="2663"/>
    <cellStyle name="Normal 4 15 2 2" xfId="3880"/>
    <cellStyle name="Normal 4 15 3" xfId="4928"/>
    <cellStyle name="Normal 4 15 4" xfId="5566"/>
    <cellStyle name="Normal 4 16" xfId="733"/>
    <cellStyle name="Normal 4 16 2" xfId="2785"/>
    <cellStyle name="Normal 4 16 2 2" xfId="3881"/>
    <cellStyle name="Normal 4 16 3" xfId="4989"/>
    <cellStyle name="Normal 4 16 4" xfId="5580"/>
    <cellStyle name="Normal 4 17" xfId="734"/>
    <cellStyle name="Normal 4 17 2" xfId="2665"/>
    <cellStyle name="Normal 4 17 2 2" xfId="3882"/>
    <cellStyle name="Normal 4 17 3" xfId="4930"/>
    <cellStyle name="Normal 4 17 4" xfId="5567"/>
    <cellStyle name="Normal 4 18" xfId="735"/>
    <cellStyle name="Normal 4 18 2" xfId="2817"/>
    <cellStyle name="Normal 4 18 2 2" xfId="3883"/>
    <cellStyle name="Normal 4 18 3" xfId="5009"/>
    <cellStyle name="Normal 4 18 4" xfId="5588"/>
    <cellStyle name="Normal 4 19" xfId="736"/>
    <cellStyle name="Normal 4 19 2" xfId="2854"/>
    <cellStyle name="Normal 4 19 2 2" xfId="3884"/>
    <cellStyle name="Normal 4 19 3" xfId="5030"/>
    <cellStyle name="Normal 4 19 4" xfId="5600"/>
    <cellStyle name="Normal 4 2" xfId="737"/>
    <cellStyle name="Normal 4 2 2" xfId="1800"/>
    <cellStyle name="Normal 4 2 3" xfId="4551"/>
    <cellStyle name="Normal 4 2 4" xfId="4692"/>
    <cellStyle name="Normal 4 20" xfId="738"/>
    <cellStyle name="Normal 4 20 2" xfId="3885"/>
    <cellStyle name="Normal 4 21" xfId="739"/>
    <cellStyle name="Normal 4 21 2" xfId="3886"/>
    <cellStyle name="Normal 4 22" xfId="740"/>
    <cellStyle name="Normal 4 22 2" xfId="3887"/>
    <cellStyle name="Normal 4 23" xfId="741"/>
    <cellStyle name="Normal 4 23 2" xfId="3888"/>
    <cellStyle name="Normal 4 24" xfId="742"/>
    <cellStyle name="Normal 4 24 2" xfId="3889"/>
    <cellStyle name="Normal 4 25" xfId="743"/>
    <cellStyle name="Normal 4 25 2" xfId="3890"/>
    <cellStyle name="Normal 4 26" xfId="1795"/>
    <cellStyle name="Normal 4 27" xfId="4546"/>
    <cellStyle name="Normal 4 28" xfId="4864"/>
    <cellStyle name="Normal 4 29" xfId="10585"/>
    <cellStyle name="Normal 4 3" xfId="744"/>
    <cellStyle name="Normal 4 3 2" xfId="1801"/>
    <cellStyle name="Normal 4 3 2 2" xfId="2450"/>
    <cellStyle name="Normal 4 3 3" xfId="2451"/>
    <cellStyle name="Normal 4 3 4" xfId="4552"/>
    <cellStyle name="Normal 4 3 5" xfId="4659"/>
    <cellStyle name="Normal 4 30" xfId="10586"/>
    <cellStyle name="Normal 4 31" xfId="10587"/>
    <cellStyle name="Normal 4 32" xfId="10588"/>
    <cellStyle name="Normal 4 33" xfId="10589"/>
    <cellStyle name="Normal 4 34" xfId="10590"/>
    <cellStyle name="Normal 4 35" xfId="10591"/>
    <cellStyle name="Normal 4 36" xfId="10592"/>
    <cellStyle name="Normal 4 37" xfId="10593"/>
    <cellStyle name="Normal 4 38" xfId="10594"/>
    <cellStyle name="Normal 4 39" xfId="10595"/>
    <cellStyle name="Normal 4 4" xfId="745"/>
    <cellStyle name="Normal 4 4 2" xfId="1802"/>
    <cellStyle name="Normal 4 4 2 2" xfId="2452"/>
    <cellStyle name="Normal 4 4 3" xfId="2453"/>
    <cellStyle name="Normal 4 4 4" xfId="4554"/>
    <cellStyle name="Normal 4 4 5" xfId="4343"/>
    <cellStyle name="Normal 4 40" xfId="10596"/>
    <cellStyle name="Normal 4 41" xfId="10597"/>
    <cellStyle name="Normal 4 42" xfId="10598"/>
    <cellStyle name="Normal 4 43" xfId="10599"/>
    <cellStyle name="Normal 4 44" xfId="10600"/>
    <cellStyle name="Normal 4 45" xfId="10601"/>
    <cellStyle name="Normal 4 46" xfId="10602"/>
    <cellStyle name="Normal 4 47" xfId="10603"/>
    <cellStyle name="Normal 4 48" xfId="10604"/>
    <cellStyle name="Normal 4 49" xfId="10605"/>
    <cellStyle name="Normal 4 5" xfId="746"/>
    <cellStyle name="Normal 4 5 2" xfId="1803"/>
    <cellStyle name="Normal 4 5 2 2" xfId="2454"/>
    <cellStyle name="Normal 4 5 3" xfId="2455"/>
    <cellStyle name="Normal 4 5 4" xfId="4556"/>
    <cellStyle name="Normal 4 5 5" xfId="4902"/>
    <cellStyle name="Normal 4 50" xfId="10606"/>
    <cellStyle name="Normal 4 51" xfId="10607"/>
    <cellStyle name="Normal 4 52" xfId="10608"/>
    <cellStyle name="Normal 4 53" xfId="10609"/>
    <cellStyle name="Normal 4 54" xfId="10610"/>
    <cellStyle name="Normal 4 55" xfId="10611"/>
    <cellStyle name="Normal 4 56" xfId="10612"/>
    <cellStyle name="Normal 4 57" xfId="10613"/>
    <cellStyle name="Normal 4 58" xfId="10614"/>
    <cellStyle name="Normal 4 59" xfId="10615"/>
    <cellStyle name="Normal 4 6" xfId="747"/>
    <cellStyle name="Normal 4 6 2" xfId="1804"/>
    <cellStyle name="Normal 4 6 2 2" xfId="2456"/>
    <cellStyle name="Normal 4 6 3" xfId="2457"/>
    <cellStyle name="Normal 4 6 4" xfId="4558"/>
    <cellStyle name="Normal 4 6 5" xfId="4967"/>
    <cellStyle name="Normal 4 60" xfId="10616"/>
    <cellStyle name="Normal 4 61" xfId="10617"/>
    <cellStyle name="Normal 4 62" xfId="10618"/>
    <cellStyle name="Normal 4 63" xfId="10619"/>
    <cellStyle name="Normal 4 64" xfId="10620"/>
    <cellStyle name="Normal 4 65" xfId="10621"/>
    <cellStyle name="Normal 4 66" xfId="10622"/>
    <cellStyle name="Normal 4 67" xfId="10623"/>
    <cellStyle name="Normal 4 68" xfId="10624"/>
    <cellStyle name="Normal 4 69" xfId="10625"/>
    <cellStyle name="Normal 4 7" xfId="748"/>
    <cellStyle name="Normal 4 7 2" xfId="1805"/>
    <cellStyle name="Normal 4 7 2 2" xfId="2458"/>
    <cellStyle name="Normal 4 7 3" xfId="2459"/>
    <cellStyle name="Normal 4 7 4" xfId="4560"/>
    <cellStyle name="Normal 4 7 5" xfId="4965"/>
    <cellStyle name="Normal 4 70" xfId="10626"/>
    <cellStyle name="Normal 4 71" xfId="10627"/>
    <cellStyle name="Normal 4 72" xfId="10628"/>
    <cellStyle name="Normal 4 73" xfId="10629"/>
    <cellStyle name="Normal 4 74" xfId="10630"/>
    <cellStyle name="Normal 4 75" xfId="10631"/>
    <cellStyle name="Normal 4 76" xfId="10632"/>
    <cellStyle name="Normal 4 77" xfId="10633"/>
    <cellStyle name="Normal 4 78" xfId="10634"/>
    <cellStyle name="Normal 4 79" xfId="10635"/>
    <cellStyle name="Normal 4 8" xfId="749"/>
    <cellStyle name="Normal 4 8 2" xfId="1806"/>
    <cellStyle name="Normal 4 8 2 2" xfId="2460"/>
    <cellStyle name="Normal 4 8 3" xfId="2461"/>
    <cellStyle name="Normal 4 8 4" xfId="4562"/>
    <cellStyle name="Normal 4 8 5" xfId="4691"/>
    <cellStyle name="Normal 4 80" xfId="10636"/>
    <cellStyle name="Normal 4 81" xfId="10637"/>
    <cellStyle name="Normal 4 82" xfId="10638"/>
    <cellStyle name="Normal 4 83" xfId="10639"/>
    <cellStyle name="Normal 4 84" xfId="10640"/>
    <cellStyle name="Normal 4 85" xfId="10641"/>
    <cellStyle name="Normal 4 86" xfId="10642"/>
    <cellStyle name="Normal 4 87" xfId="10643"/>
    <cellStyle name="Normal 4 88" xfId="10644"/>
    <cellStyle name="Normal 4 89" xfId="10645"/>
    <cellStyle name="Normal 4 9" xfId="750"/>
    <cellStyle name="Normal 4 9 2" xfId="1807"/>
    <cellStyle name="Normal 4 9 2 2" xfId="2462"/>
    <cellStyle name="Normal 4 9 3" xfId="2463"/>
    <cellStyle name="Normal 4 9 4" xfId="4564"/>
    <cellStyle name="Normal 4 9 5" xfId="4901"/>
    <cellStyle name="Normal 4 90" xfId="10646"/>
    <cellStyle name="Normal 4_3.21-01" xfId="751"/>
    <cellStyle name="Normal 40" xfId="1934"/>
    <cellStyle name="Normal 41" xfId="1939"/>
    <cellStyle name="Normal 41 10" xfId="3291"/>
    <cellStyle name="Normal 41 10 2" xfId="5400"/>
    <cellStyle name="Normal 41 10 3" xfId="5954"/>
    <cellStyle name="Normal 41 11" xfId="3449"/>
    <cellStyle name="Normal 41 11 2" xfId="5531"/>
    <cellStyle name="Normal 41 11 3" xfId="6077"/>
    <cellStyle name="Normal 41 12" xfId="4663"/>
    <cellStyle name="Normal 41 13" xfId="4272"/>
    <cellStyle name="Normal 41 2" xfId="2995"/>
    <cellStyle name="Normal 41 2 2" xfId="5160"/>
    <cellStyle name="Normal 41 2 3" xfId="5730"/>
    <cellStyle name="Normal 41 3" xfId="2913"/>
    <cellStyle name="Normal 41 3 2" xfId="5092"/>
    <cellStyle name="Normal 41 3 3" xfId="5666"/>
    <cellStyle name="Normal 41 4" xfId="2951"/>
    <cellStyle name="Normal 41 4 2" xfId="5123"/>
    <cellStyle name="Normal 41 4 3" xfId="5696"/>
    <cellStyle name="Normal 41 5" xfId="3003"/>
    <cellStyle name="Normal 41 5 2" xfId="5168"/>
    <cellStyle name="Normal 41 5 3" xfId="5738"/>
    <cellStyle name="Normal 41 6" xfId="3277"/>
    <cellStyle name="Normal 41 6 2" xfId="5388"/>
    <cellStyle name="Normal 41 6 3" xfId="5943"/>
    <cellStyle name="Normal 41 7" xfId="3154"/>
    <cellStyle name="Normal 41 7 2" xfId="5297"/>
    <cellStyle name="Normal 41 7 3" xfId="5860"/>
    <cellStyle name="Normal 41 8" xfId="3221"/>
    <cellStyle name="Normal 41 8 2" xfId="5342"/>
    <cellStyle name="Normal 41 8 3" xfId="5902"/>
    <cellStyle name="Normal 41 9" xfId="3302"/>
    <cellStyle name="Normal 41 9 2" xfId="5410"/>
    <cellStyle name="Normal 41 9 3" xfId="5964"/>
    <cellStyle name="Normal 42" xfId="1940"/>
    <cellStyle name="Normal 42 10" xfId="3262"/>
    <cellStyle name="Normal 42 10 2" xfId="5375"/>
    <cellStyle name="Normal 42 10 3" xfId="5931"/>
    <cellStyle name="Normal 42 11" xfId="3450"/>
    <cellStyle name="Normal 42 11 2" xfId="5532"/>
    <cellStyle name="Normal 42 11 3" xfId="6078"/>
    <cellStyle name="Normal 42 12" xfId="4665"/>
    <cellStyle name="Normal 42 13" xfId="4673"/>
    <cellStyle name="Normal 42 2" xfId="3000"/>
    <cellStyle name="Normal 42 2 2" xfId="5165"/>
    <cellStyle name="Normal 42 2 3" xfId="5735"/>
    <cellStyle name="Normal 42 3" xfId="2911"/>
    <cellStyle name="Normal 42 3 2" xfId="5090"/>
    <cellStyle name="Normal 42 3 3" xfId="5664"/>
    <cellStyle name="Normal 42 4" xfId="3056"/>
    <cellStyle name="Normal 42 4 2" xfId="5206"/>
    <cellStyle name="Normal 42 4 3" xfId="5772"/>
    <cellStyle name="Normal 42 5" xfId="3033"/>
    <cellStyle name="Normal 42 5 2" xfId="5192"/>
    <cellStyle name="Normal 42 5 3" xfId="5759"/>
    <cellStyle name="Normal 42 6" xfId="3280"/>
    <cellStyle name="Normal 42 6 2" xfId="5390"/>
    <cellStyle name="Normal 42 6 3" xfId="5945"/>
    <cellStyle name="Normal 42 7" xfId="3149"/>
    <cellStyle name="Normal 42 7 2" xfId="5292"/>
    <cellStyle name="Normal 42 7 3" xfId="5855"/>
    <cellStyle name="Normal 42 8" xfId="3222"/>
    <cellStyle name="Normal 42 8 2" xfId="5343"/>
    <cellStyle name="Normal 42 8 3" xfId="5903"/>
    <cellStyle name="Normal 42 9" xfId="3281"/>
    <cellStyle name="Normal 42 9 2" xfId="5391"/>
    <cellStyle name="Normal 42 9 3" xfId="5946"/>
    <cellStyle name="Normal 43" xfId="2496"/>
    <cellStyle name="Normal 43 10" xfId="3390"/>
    <cellStyle name="Normal 43 10 2" xfId="5482"/>
    <cellStyle name="Normal 43 10 3" xfId="6032"/>
    <cellStyle name="Normal 43 11" xfId="3451"/>
    <cellStyle name="Normal 43 11 2" xfId="5533"/>
    <cellStyle name="Normal 43 11 3" xfId="6079"/>
    <cellStyle name="Normal 43 12" xfId="4850"/>
    <cellStyle name="Normal 43 13" xfId="5537"/>
    <cellStyle name="Normal 43 2" xfId="3067"/>
    <cellStyle name="Normal 43 2 2" xfId="5216"/>
    <cellStyle name="Normal 43 2 3" xfId="5782"/>
    <cellStyle name="Normal 43 3" xfId="3074"/>
    <cellStyle name="Normal 43 3 2" xfId="5222"/>
    <cellStyle name="Normal 43 3 3" xfId="5788"/>
    <cellStyle name="Normal 43 4" xfId="3080"/>
    <cellStyle name="Normal 43 4 2" xfId="5228"/>
    <cellStyle name="Normal 43 4 3" xfId="5794"/>
    <cellStyle name="Normal 43 5" xfId="3082"/>
    <cellStyle name="Normal 43 5 2" xfId="5230"/>
    <cellStyle name="Normal 43 5 3" xfId="5796"/>
    <cellStyle name="Normal 43 6" xfId="3357"/>
    <cellStyle name="Normal 43 6 2" xfId="5454"/>
    <cellStyle name="Normal 43 6 3" xfId="6005"/>
    <cellStyle name="Normal 43 7" xfId="3372"/>
    <cellStyle name="Normal 43 7 2" xfId="5468"/>
    <cellStyle name="Normal 43 7 3" xfId="6018"/>
    <cellStyle name="Normal 43 8" xfId="3384"/>
    <cellStyle name="Normal 43 8 2" xfId="5478"/>
    <cellStyle name="Normal 43 8 3" xfId="6028"/>
    <cellStyle name="Normal 43 9" xfId="3387"/>
    <cellStyle name="Normal 43 9 2" xfId="5480"/>
    <cellStyle name="Normal 43 9 3" xfId="6030"/>
    <cellStyle name="Normal 44" xfId="2505"/>
    <cellStyle name="Normal 44 10" xfId="3392"/>
    <cellStyle name="Normal 44 10 2" xfId="5483"/>
    <cellStyle name="Normal 44 10 3" xfId="6033"/>
    <cellStyle name="Normal 44 11" xfId="3453"/>
    <cellStyle name="Normal 44 11 2" xfId="5534"/>
    <cellStyle name="Normal 44 11 3" xfId="6080"/>
    <cellStyle name="Normal 44 12" xfId="4857"/>
    <cellStyle name="Normal 44 13" xfId="5541"/>
    <cellStyle name="Normal 44 2" xfId="3069"/>
    <cellStyle name="Normal 44 2 2" xfId="5217"/>
    <cellStyle name="Normal 44 2 3" xfId="5783"/>
    <cellStyle name="Normal 44 3" xfId="3075"/>
    <cellStyle name="Normal 44 3 2" xfId="5223"/>
    <cellStyle name="Normal 44 3 3" xfId="5789"/>
    <cellStyle name="Normal 44 4" xfId="3081"/>
    <cellStyle name="Normal 44 4 2" xfId="5229"/>
    <cellStyle name="Normal 44 4 3" xfId="5795"/>
    <cellStyle name="Normal 44 5" xfId="3083"/>
    <cellStyle name="Normal 44 5 2" xfId="5231"/>
    <cellStyle name="Normal 44 5 3" xfId="5797"/>
    <cellStyle name="Normal 44 6" xfId="3362"/>
    <cellStyle name="Normal 44 6 2" xfId="5459"/>
    <cellStyle name="Normal 44 6 3" xfId="6009"/>
    <cellStyle name="Normal 44 7" xfId="3376"/>
    <cellStyle name="Normal 44 7 2" xfId="5470"/>
    <cellStyle name="Normal 44 7 3" xfId="6020"/>
    <cellStyle name="Normal 44 8" xfId="3386"/>
    <cellStyle name="Normal 44 8 2" xfId="5479"/>
    <cellStyle name="Normal 44 8 3" xfId="6029"/>
    <cellStyle name="Normal 44 9" xfId="3389"/>
    <cellStyle name="Normal 44 9 2" xfId="5481"/>
    <cellStyle name="Normal 44 9 3" xfId="6031"/>
    <cellStyle name="Normal 45" xfId="3084"/>
    <cellStyle name="Normal 46" xfId="3265"/>
    <cellStyle name="Normal 47" xfId="3161"/>
    <cellStyle name="Normal 49" xfId="3241"/>
    <cellStyle name="Normal 5" xfId="752"/>
    <cellStyle name="Normal 5 10" xfId="10647"/>
    <cellStyle name="Normal 5 11" xfId="10648"/>
    <cellStyle name="Normal 5 12" xfId="10649"/>
    <cellStyle name="Normal 5 13" xfId="10650"/>
    <cellStyle name="Normal 5 14" xfId="10651"/>
    <cellStyle name="Normal 5 15" xfId="10652"/>
    <cellStyle name="Normal 5 16" xfId="10653"/>
    <cellStyle name="Normal 5 17" xfId="10654"/>
    <cellStyle name="Normal 5 18" xfId="10655"/>
    <cellStyle name="Normal 5 19" xfId="10656"/>
    <cellStyle name="Normal 5 2" xfId="753"/>
    <cellStyle name="Normal 5 2 10" xfId="10657"/>
    <cellStyle name="Normal 5 2 11" xfId="10658"/>
    <cellStyle name="Normal 5 2 12" xfId="10659"/>
    <cellStyle name="Normal 5 2 13" xfId="10660"/>
    <cellStyle name="Normal 5 2 14" xfId="10661"/>
    <cellStyle name="Normal 5 2 15" xfId="10662"/>
    <cellStyle name="Normal 5 2 16" xfId="10663"/>
    <cellStyle name="Normal 5 2 17" xfId="10664"/>
    <cellStyle name="Normal 5 2 18" xfId="10665"/>
    <cellStyle name="Normal 5 2 19" xfId="10666"/>
    <cellStyle name="Normal 5 2 2" xfId="1808"/>
    <cellStyle name="Normal 5 2 20" xfId="10667"/>
    <cellStyle name="Normal 5 2 21" xfId="10668"/>
    <cellStyle name="Normal 5 2 22" xfId="10669"/>
    <cellStyle name="Normal 5 2 23" xfId="10670"/>
    <cellStyle name="Normal 5 2 24" xfId="10671"/>
    <cellStyle name="Normal 5 2 25" xfId="10672"/>
    <cellStyle name="Normal 5 2 26" xfId="10673"/>
    <cellStyle name="Normal 5 2 27" xfId="10674"/>
    <cellStyle name="Normal 5 2 28" xfId="10675"/>
    <cellStyle name="Normal 5 2 29" xfId="10676"/>
    <cellStyle name="Normal 5 2 3" xfId="4568"/>
    <cellStyle name="Normal 5 2 30" xfId="10677"/>
    <cellStyle name="Normal 5 2 31" xfId="10678"/>
    <cellStyle name="Normal 5 2 32" xfId="10679"/>
    <cellStyle name="Normal 5 2 33" xfId="10680"/>
    <cellStyle name="Normal 5 2 34" xfId="10681"/>
    <cellStyle name="Normal 5 2 35" xfId="10682"/>
    <cellStyle name="Normal 5 2 36" xfId="10683"/>
    <cellStyle name="Normal 5 2 37" xfId="10684"/>
    <cellStyle name="Normal 5 2 38" xfId="10685"/>
    <cellStyle name="Normal 5 2 39" xfId="10686"/>
    <cellStyle name="Normal 5 2 4" xfId="4900"/>
    <cellStyle name="Normal 5 2 40" xfId="10687"/>
    <cellStyle name="Normal 5 2 41" xfId="10688"/>
    <cellStyle name="Normal 5 2 42" xfId="10689"/>
    <cellStyle name="Normal 5 2 43" xfId="10690"/>
    <cellStyle name="Normal 5 2 44" xfId="10691"/>
    <cellStyle name="Normal 5 2 45" xfId="10692"/>
    <cellStyle name="Normal 5 2 46" xfId="10693"/>
    <cellStyle name="Normal 5 2 47" xfId="10694"/>
    <cellStyle name="Normal 5 2 48" xfId="10695"/>
    <cellStyle name="Normal 5 2 49" xfId="10696"/>
    <cellStyle name="Normal 5 2 5" xfId="10697"/>
    <cellStyle name="Normal 5 2 50" xfId="10698"/>
    <cellStyle name="Normal 5 2 51" xfId="10699"/>
    <cellStyle name="Normal 5 2 52" xfId="10700"/>
    <cellStyle name="Normal 5 2 53" xfId="10701"/>
    <cellStyle name="Normal 5 2 54" xfId="10702"/>
    <cellStyle name="Normal 5 2 55" xfId="10703"/>
    <cellStyle name="Normal 5 2 56" xfId="10704"/>
    <cellStyle name="Normal 5 2 57" xfId="10705"/>
    <cellStyle name="Normal 5 2 58" xfId="10706"/>
    <cellStyle name="Normal 5 2 59" xfId="10707"/>
    <cellStyle name="Normal 5 2 6" xfId="10708"/>
    <cellStyle name="Normal 5 2 60" xfId="10709"/>
    <cellStyle name="Normal 5 2 61" xfId="10710"/>
    <cellStyle name="Normal 5 2 62" xfId="10711"/>
    <cellStyle name="Normal 5 2 63" xfId="10712"/>
    <cellStyle name="Normal 5 2 64" xfId="10713"/>
    <cellStyle name="Normal 5 2 65" xfId="10714"/>
    <cellStyle name="Normal 5 2 66" xfId="10715"/>
    <cellStyle name="Normal 5 2 7" xfId="10716"/>
    <cellStyle name="Normal 5 2 8" xfId="10717"/>
    <cellStyle name="Normal 5 2 9" xfId="10718"/>
    <cellStyle name="Normal 5 20" xfId="10719"/>
    <cellStyle name="Normal 5 21" xfId="10720"/>
    <cellStyle name="Normal 5 22" xfId="10721"/>
    <cellStyle name="Normal 5 23" xfId="10722"/>
    <cellStyle name="Normal 5 24" xfId="10723"/>
    <cellStyle name="Normal 5 25" xfId="10724"/>
    <cellStyle name="Normal 5 26" xfId="10725"/>
    <cellStyle name="Normal 5 27" xfId="10726"/>
    <cellStyle name="Normal 5 28" xfId="10727"/>
    <cellStyle name="Normal 5 29" xfId="10728"/>
    <cellStyle name="Normal 5 3" xfId="754"/>
    <cellStyle name="Normal 5 3 10" xfId="10729"/>
    <cellStyle name="Normal 5 3 11" xfId="10730"/>
    <cellStyle name="Normal 5 3 12" xfId="10731"/>
    <cellStyle name="Normal 5 3 13" xfId="10732"/>
    <cellStyle name="Normal 5 3 14" xfId="10733"/>
    <cellStyle name="Normal 5 3 15" xfId="10734"/>
    <cellStyle name="Normal 5 3 16" xfId="10735"/>
    <cellStyle name="Normal 5 3 17" xfId="10736"/>
    <cellStyle name="Normal 5 3 18" xfId="10737"/>
    <cellStyle name="Normal 5 3 19" xfId="10738"/>
    <cellStyle name="Normal 5 3 2" xfId="10739"/>
    <cellStyle name="Normal 5 3 20" xfId="10740"/>
    <cellStyle name="Normal 5 3 21" xfId="10741"/>
    <cellStyle name="Normal 5 3 22" xfId="10742"/>
    <cellStyle name="Normal 5 3 23" xfId="10743"/>
    <cellStyle name="Normal 5 3 24" xfId="10744"/>
    <cellStyle name="Normal 5 3 25" xfId="10745"/>
    <cellStyle name="Normal 5 3 26" xfId="10746"/>
    <cellStyle name="Normal 5 3 27" xfId="10747"/>
    <cellStyle name="Normal 5 3 28" xfId="10748"/>
    <cellStyle name="Normal 5 3 29" xfId="10749"/>
    <cellStyle name="Normal 5 3 3" xfId="10750"/>
    <cellStyle name="Normal 5 3 30" xfId="10751"/>
    <cellStyle name="Normal 5 3 31" xfId="10752"/>
    <cellStyle name="Normal 5 3 32" xfId="10753"/>
    <cellStyle name="Normal 5 3 33" xfId="10754"/>
    <cellStyle name="Normal 5 3 34" xfId="10755"/>
    <cellStyle name="Normal 5 3 35" xfId="10756"/>
    <cellStyle name="Normal 5 3 36" xfId="10757"/>
    <cellStyle name="Normal 5 3 37" xfId="10758"/>
    <cellStyle name="Normal 5 3 38" xfId="10759"/>
    <cellStyle name="Normal 5 3 39" xfId="10760"/>
    <cellStyle name="Normal 5 3 4" xfId="10761"/>
    <cellStyle name="Normal 5 3 40" xfId="10762"/>
    <cellStyle name="Normal 5 3 41" xfId="10763"/>
    <cellStyle name="Normal 5 3 42" xfId="10764"/>
    <cellStyle name="Normal 5 3 43" xfId="10765"/>
    <cellStyle name="Normal 5 3 44" xfId="10766"/>
    <cellStyle name="Normal 5 3 45" xfId="10767"/>
    <cellStyle name="Normal 5 3 46" xfId="10768"/>
    <cellStyle name="Normal 5 3 47" xfId="10769"/>
    <cellStyle name="Normal 5 3 48" xfId="10770"/>
    <cellStyle name="Normal 5 3 49" xfId="10771"/>
    <cellStyle name="Normal 5 3 5" xfId="10772"/>
    <cellStyle name="Normal 5 3 50" xfId="10773"/>
    <cellStyle name="Normal 5 3 51" xfId="10774"/>
    <cellStyle name="Normal 5 3 52" xfId="10775"/>
    <cellStyle name="Normal 5 3 53" xfId="10776"/>
    <cellStyle name="Normal 5 3 54" xfId="10777"/>
    <cellStyle name="Normal 5 3 55" xfId="10778"/>
    <cellStyle name="Normal 5 3 56" xfId="10779"/>
    <cellStyle name="Normal 5 3 57" xfId="10780"/>
    <cellStyle name="Normal 5 3 58" xfId="10781"/>
    <cellStyle name="Normal 5 3 59" xfId="10782"/>
    <cellStyle name="Normal 5 3 6" xfId="10783"/>
    <cellStyle name="Normal 5 3 60" xfId="10784"/>
    <cellStyle name="Normal 5 3 61" xfId="10785"/>
    <cellStyle name="Normal 5 3 62" xfId="10786"/>
    <cellStyle name="Normal 5 3 63" xfId="10787"/>
    <cellStyle name="Normal 5 3 7" xfId="10788"/>
    <cellStyle name="Normal 5 3 8" xfId="10789"/>
    <cellStyle name="Normal 5 3 9" xfId="10790"/>
    <cellStyle name="Normal 5 30" xfId="10791"/>
    <cellStyle name="Normal 5 31" xfId="10792"/>
    <cellStyle name="Normal 5 32" xfId="10793"/>
    <cellStyle name="Normal 5 33" xfId="10794"/>
    <cellStyle name="Normal 5 34" xfId="10795"/>
    <cellStyle name="Normal 5 35" xfId="10796"/>
    <cellStyle name="Normal 5 36" xfId="10797"/>
    <cellStyle name="Normal 5 37" xfId="10798"/>
    <cellStyle name="Normal 5 38" xfId="10799"/>
    <cellStyle name="Normal 5 39" xfId="10800"/>
    <cellStyle name="Normal 5 4" xfId="755"/>
    <cellStyle name="Normal 5 4 10" xfId="10801"/>
    <cellStyle name="Normal 5 4 11" xfId="10802"/>
    <cellStyle name="Normal 5 4 12" xfId="10803"/>
    <cellStyle name="Normal 5 4 13" xfId="10804"/>
    <cellStyle name="Normal 5 4 14" xfId="10805"/>
    <cellStyle name="Normal 5 4 15" xfId="10806"/>
    <cellStyle name="Normal 5 4 16" xfId="10807"/>
    <cellStyle name="Normal 5 4 17" xfId="10808"/>
    <cellStyle name="Normal 5 4 18" xfId="10809"/>
    <cellStyle name="Normal 5 4 19" xfId="10810"/>
    <cellStyle name="Normal 5 4 2" xfId="1809"/>
    <cellStyle name="Normal 5 4 20" xfId="10811"/>
    <cellStyle name="Normal 5 4 21" xfId="10812"/>
    <cellStyle name="Normal 5 4 22" xfId="10813"/>
    <cellStyle name="Normal 5 4 23" xfId="10814"/>
    <cellStyle name="Normal 5 4 24" xfId="10815"/>
    <cellStyle name="Normal 5 4 25" xfId="10816"/>
    <cellStyle name="Normal 5 4 26" xfId="10817"/>
    <cellStyle name="Normal 5 4 27" xfId="10818"/>
    <cellStyle name="Normal 5 4 28" xfId="10819"/>
    <cellStyle name="Normal 5 4 29" xfId="10820"/>
    <cellStyle name="Normal 5 4 3" xfId="4570"/>
    <cellStyle name="Normal 5 4 30" xfId="10821"/>
    <cellStyle name="Normal 5 4 31" xfId="10822"/>
    <cellStyle name="Normal 5 4 32" xfId="10823"/>
    <cellStyle name="Normal 5 4 33" xfId="10824"/>
    <cellStyle name="Normal 5 4 34" xfId="10825"/>
    <cellStyle name="Normal 5 4 35" xfId="10826"/>
    <cellStyle name="Normal 5 4 36" xfId="10827"/>
    <cellStyle name="Normal 5 4 37" xfId="10828"/>
    <cellStyle name="Normal 5 4 38" xfId="10829"/>
    <cellStyle name="Normal 5 4 39" xfId="10830"/>
    <cellStyle name="Normal 5 4 4" xfId="4899"/>
    <cellStyle name="Normal 5 4 40" xfId="10831"/>
    <cellStyle name="Normal 5 4 41" xfId="10832"/>
    <cellStyle name="Normal 5 4 42" xfId="10833"/>
    <cellStyle name="Normal 5 4 43" xfId="10834"/>
    <cellStyle name="Normal 5 4 44" xfId="10835"/>
    <cellStyle name="Normal 5 4 45" xfId="10836"/>
    <cellStyle name="Normal 5 4 46" xfId="10837"/>
    <cellStyle name="Normal 5 4 47" xfId="10838"/>
    <cellStyle name="Normal 5 4 48" xfId="10839"/>
    <cellStyle name="Normal 5 4 49" xfId="10840"/>
    <cellStyle name="Normal 5 4 5" xfId="10841"/>
    <cellStyle name="Normal 5 4 50" xfId="10842"/>
    <cellStyle name="Normal 5 4 51" xfId="10843"/>
    <cellStyle name="Normal 5 4 52" xfId="10844"/>
    <cellStyle name="Normal 5 4 53" xfId="10845"/>
    <cellStyle name="Normal 5 4 54" xfId="10846"/>
    <cellStyle name="Normal 5 4 55" xfId="10847"/>
    <cellStyle name="Normal 5 4 56" xfId="10848"/>
    <cellStyle name="Normal 5 4 57" xfId="10849"/>
    <cellStyle name="Normal 5 4 58" xfId="10850"/>
    <cellStyle name="Normal 5 4 59" xfId="10851"/>
    <cellStyle name="Normal 5 4 6" xfId="10852"/>
    <cellStyle name="Normal 5 4 60" xfId="10853"/>
    <cellStyle name="Normal 5 4 61" xfId="10854"/>
    <cellStyle name="Normal 5 4 62" xfId="10855"/>
    <cellStyle name="Normal 5 4 63" xfId="10856"/>
    <cellStyle name="Normal 5 4 64" xfId="10857"/>
    <cellStyle name="Normal 5 4 65" xfId="10858"/>
    <cellStyle name="Normal 5 4 66" xfId="10859"/>
    <cellStyle name="Normal 5 4 7" xfId="10860"/>
    <cellStyle name="Normal 5 4 8" xfId="10861"/>
    <cellStyle name="Normal 5 4 9" xfId="10862"/>
    <cellStyle name="Normal 5 40" xfId="10863"/>
    <cellStyle name="Normal 5 41" xfId="10864"/>
    <cellStyle name="Normal 5 42" xfId="10865"/>
    <cellStyle name="Normal 5 43" xfId="10866"/>
    <cellStyle name="Normal 5 44" xfId="10867"/>
    <cellStyle name="Normal 5 45" xfId="10868"/>
    <cellStyle name="Normal 5 46" xfId="10869"/>
    <cellStyle name="Normal 5 47" xfId="10870"/>
    <cellStyle name="Normal 5 48" xfId="10871"/>
    <cellStyle name="Normal 5 49" xfId="10872"/>
    <cellStyle name="Normal 5 5" xfId="2664"/>
    <cellStyle name="Normal 5 50" xfId="10873"/>
    <cellStyle name="Normal 5 51" xfId="10874"/>
    <cellStyle name="Normal 5 52" xfId="10875"/>
    <cellStyle name="Normal 5 53" xfId="10876"/>
    <cellStyle name="Normal 5 54" xfId="10877"/>
    <cellStyle name="Normal 5 55" xfId="10878"/>
    <cellStyle name="Normal 5 56" xfId="10879"/>
    <cellStyle name="Normal 5 57" xfId="10880"/>
    <cellStyle name="Normal 5 58" xfId="10881"/>
    <cellStyle name="Normal 5 59" xfId="10882"/>
    <cellStyle name="Normal 5 6" xfId="2787"/>
    <cellStyle name="Normal 5 60" xfId="10883"/>
    <cellStyle name="Normal 5 61" xfId="10884"/>
    <cellStyle name="Normal 5 62" xfId="10885"/>
    <cellStyle name="Normal 5 63" xfId="10886"/>
    <cellStyle name="Normal 5 64" xfId="10887"/>
    <cellStyle name="Normal 5 65" xfId="10888"/>
    <cellStyle name="Normal 5 66" xfId="10889"/>
    <cellStyle name="Normal 5 67" xfId="10890"/>
    <cellStyle name="Normal 5 68" xfId="10891"/>
    <cellStyle name="Normal 5 69" xfId="10892"/>
    <cellStyle name="Normal 5 7" xfId="2831"/>
    <cellStyle name="Normal 5 70" xfId="10893"/>
    <cellStyle name="Normal 5 71" xfId="10894"/>
    <cellStyle name="Normal 5 8" xfId="2863"/>
    <cellStyle name="Normal 5 9" xfId="2881"/>
    <cellStyle name="Normal 5_Anuario Estadísticas Económicas 2010_Sector Servicios-ELBA2" xfId="756"/>
    <cellStyle name="Normal 50" xfId="10895"/>
    <cellStyle name="Normal 51" xfId="10896"/>
    <cellStyle name="Normal 6" xfId="757"/>
    <cellStyle name="Normal 6 10" xfId="10897"/>
    <cellStyle name="Normal 6 11" xfId="10898"/>
    <cellStyle name="Normal 6 12" xfId="10899"/>
    <cellStyle name="Normal 6 13" xfId="10900"/>
    <cellStyle name="Normal 6 14" xfId="10901"/>
    <cellStyle name="Normal 6 15" xfId="10902"/>
    <cellStyle name="Normal 6 16" xfId="10903"/>
    <cellStyle name="Normal 6 17" xfId="10904"/>
    <cellStyle name="Normal 6 18" xfId="10905"/>
    <cellStyle name="Normal 6 19" xfId="10906"/>
    <cellStyle name="Normal 6 2" xfId="758"/>
    <cellStyle name="Normal 6 2 10" xfId="10907"/>
    <cellStyle name="Normal 6 2 11" xfId="10908"/>
    <cellStyle name="Normal 6 2 12" xfId="10909"/>
    <cellStyle name="Normal 6 2 13" xfId="10910"/>
    <cellStyle name="Normal 6 2 14" xfId="10911"/>
    <cellStyle name="Normal 6 2 15" xfId="10912"/>
    <cellStyle name="Normal 6 2 16" xfId="10913"/>
    <cellStyle name="Normal 6 2 17" xfId="10914"/>
    <cellStyle name="Normal 6 2 18" xfId="10915"/>
    <cellStyle name="Normal 6 2 19" xfId="10916"/>
    <cellStyle name="Normal 6 2 2" xfId="1810"/>
    <cellStyle name="Normal 6 2 2 10" xfId="10917"/>
    <cellStyle name="Normal 6 2 2 11" xfId="10918"/>
    <cellStyle name="Normal 6 2 2 12" xfId="10919"/>
    <cellStyle name="Normal 6 2 2 13" xfId="10920"/>
    <cellStyle name="Normal 6 2 2 14" xfId="10921"/>
    <cellStyle name="Normal 6 2 2 15" xfId="10922"/>
    <cellStyle name="Normal 6 2 2 16" xfId="10923"/>
    <cellStyle name="Normal 6 2 2 17" xfId="10924"/>
    <cellStyle name="Normal 6 2 2 18" xfId="10925"/>
    <cellStyle name="Normal 6 2 2 19" xfId="10926"/>
    <cellStyle name="Normal 6 2 2 2" xfId="10927"/>
    <cellStyle name="Normal 6 2 2 20" xfId="10928"/>
    <cellStyle name="Normal 6 2 2 21" xfId="10929"/>
    <cellStyle name="Normal 6 2 2 22" xfId="10930"/>
    <cellStyle name="Normal 6 2 2 23" xfId="10931"/>
    <cellStyle name="Normal 6 2 2 24" xfId="10932"/>
    <cellStyle name="Normal 6 2 2 25" xfId="10933"/>
    <cellStyle name="Normal 6 2 2 26" xfId="10934"/>
    <cellStyle name="Normal 6 2 2 27" xfId="10935"/>
    <cellStyle name="Normal 6 2 2 28" xfId="10936"/>
    <cellStyle name="Normal 6 2 2 29" xfId="10937"/>
    <cellStyle name="Normal 6 2 2 3" xfId="10938"/>
    <cellStyle name="Normal 6 2 2 30" xfId="10939"/>
    <cellStyle name="Normal 6 2 2 31" xfId="10940"/>
    <cellStyle name="Normal 6 2 2 32" xfId="10941"/>
    <cellStyle name="Normal 6 2 2 33" xfId="10942"/>
    <cellStyle name="Normal 6 2 2 34" xfId="10943"/>
    <cellStyle name="Normal 6 2 2 35" xfId="10944"/>
    <cellStyle name="Normal 6 2 2 36" xfId="10945"/>
    <cellStyle name="Normal 6 2 2 37" xfId="10946"/>
    <cellStyle name="Normal 6 2 2 38" xfId="10947"/>
    <cellStyle name="Normal 6 2 2 39" xfId="10948"/>
    <cellStyle name="Normal 6 2 2 4" xfId="10949"/>
    <cellStyle name="Normal 6 2 2 40" xfId="10950"/>
    <cellStyle name="Normal 6 2 2 41" xfId="10951"/>
    <cellStyle name="Normal 6 2 2 42" xfId="10952"/>
    <cellStyle name="Normal 6 2 2 43" xfId="10953"/>
    <cellStyle name="Normal 6 2 2 44" xfId="10954"/>
    <cellStyle name="Normal 6 2 2 45" xfId="10955"/>
    <cellStyle name="Normal 6 2 2 46" xfId="10956"/>
    <cellStyle name="Normal 6 2 2 47" xfId="10957"/>
    <cellStyle name="Normal 6 2 2 48" xfId="10958"/>
    <cellStyle name="Normal 6 2 2 49" xfId="10959"/>
    <cellStyle name="Normal 6 2 2 5" xfId="10960"/>
    <cellStyle name="Normal 6 2 2 50" xfId="10961"/>
    <cellStyle name="Normal 6 2 2 51" xfId="10962"/>
    <cellStyle name="Normal 6 2 2 52" xfId="10963"/>
    <cellStyle name="Normal 6 2 2 53" xfId="10964"/>
    <cellStyle name="Normal 6 2 2 54" xfId="10965"/>
    <cellStyle name="Normal 6 2 2 55" xfId="10966"/>
    <cellStyle name="Normal 6 2 2 56" xfId="10967"/>
    <cellStyle name="Normal 6 2 2 57" xfId="10968"/>
    <cellStyle name="Normal 6 2 2 58" xfId="10969"/>
    <cellStyle name="Normal 6 2 2 59" xfId="10970"/>
    <cellStyle name="Normal 6 2 2 6" xfId="10971"/>
    <cellStyle name="Normal 6 2 2 60" xfId="10972"/>
    <cellStyle name="Normal 6 2 2 61" xfId="10973"/>
    <cellStyle name="Normal 6 2 2 62" xfId="10974"/>
    <cellStyle name="Normal 6 2 2 63" xfId="10975"/>
    <cellStyle name="Normal 6 2 2 7" xfId="10976"/>
    <cellStyle name="Normal 6 2 2 8" xfId="10977"/>
    <cellStyle name="Normal 6 2 2 9" xfId="10978"/>
    <cellStyle name="Normal 6 2 20" xfId="10979"/>
    <cellStyle name="Normal 6 2 21" xfId="10980"/>
    <cellStyle name="Normal 6 2 22" xfId="10981"/>
    <cellStyle name="Normal 6 2 23" xfId="10982"/>
    <cellStyle name="Normal 6 2 24" xfId="10983"/>
    <cellStyle name="Normal 6 2 25" xfId="10984"/>
    <cellStyle name="Normal 6 2 26" xfId="10985"/>
    <cellStyle name="Normal 6 2 27" xfId="10986"/>
    <cellStyle name="Normal 6 2 28" xfId="10987"/>
    <cellStyle name="Normal 6 2 29" xfId="10988"/>
    <cellStyle name="Normal 6 2 3" xfId="4572"/>
    <cellStyle name="Normal 6 2 3 10" xfId="10989"/>
    <cellStyle name="Normal 6 2 3 11" xfId="10990"/>
    <cellStyle name="Normal 6 2 3 12" xfId="10991"/>
    <cellStyle name="Normal 6 2 3 13" xfId="10992"/>
    <cellStyle name="Normal 6 2 3 14" xfId="10993"/>
    <cellStyle name="Normal 6 2 3 15" xfId="10994"/>
    <cellStyle name="Normal 6 2 3 16" xfId="10995"/>
    <cellStyle name="Normal 6 2 3 17" xfId="10996"/>
    <cellStyle name="Normal 6 2 3 18" xfId="10997"/>
    <cellStyle name="Normal 6 2 3 19" xfId="10998"/>
    <cellStyle name="Normal 6 2 3 2" xfId="10999"/>
    <cellStyle name="Normal 6 2 3 20" xfId="11000"/>
    <cellStyle name="Normal 6 2 3 21" xfId="11001"/>
    <cellStyle name="Normal 6 2 3 22" xfId="11002"/>
    <cellStyle name="Normal 6 2 3 23" xfId="11003"/>
    <cellStyle name="Normal 6 2 3 24" xfId="11004"/>
    <cellStyle name="Normal 6 2 3 25" xfId="11005"/>
    <cellStyle name="Normal 6 2 3 26" xfId="11006"/>
    <cellStyle name="Normal 6 2 3 27" xfId="11007"/>
    <cellStyle name="Normal 6 2 3 28" xfId="11008"/>
    <cellStyle name="Normal 6 2 3 29" xfId="11009"/>
    <cellStyle name="Normal 6 2 3 3" xfId="11010"/>
    <cellStyle name="Normal 6 2 3 30" xfId="11011"/>
    <cellStyle name="Normal 6 2 3 31" xfId="11012"/>
    <cellStyle name="Normal 6 2 3 32" xfId="11013"/>
    <cellStyle name="Normal 6 2 3 33" xfId="11014"/>
    <cellStyle name="Normal 6 2 3 34" xfId="11015"/>
    <cellStyle name="Normal 6 2 3 35" xfId="11016"/>
    <cellStyle name="Normal 6 2 3 36" xfId="11017"/>
    <cellStyle name="Normal 6 2 3 37" xfId="11018"/>
    <cellStyle name="Normal 6 2 3 38" xfId="11019"/>
    <cellStyle name="Normal 6 2 3 39" xfId="11020"/>
    <cellStyle name="Normal 6 2 3 4" xfId="11021"/>
    <cellStyle name="Normal 6 2 3 40" xfId="11022"/>
    <cellStyle name="Normal 6 2 3 41" xfId="11023"/>
    <cellStyle name="Normal 6 2 3 42" xfId="11024"/>
    <cellStyle name="Normal 6 2 3 43" xfId="11025"/>
    <cellStyle name="Normal 6 2 3 44" xfId="11026"/>
    <cellStyle name="Normal 6 2 3 45" xfId="11027"/>
    <cellStyle name="Normal 6 2 3 46" xfId="11028"/>
    <cellStyle name="Normal 6 2 3 47" xfId="11029"/>
    <cellStyle name="Normal 6 2 3 48" xfId="11030"/>
    <cellStyle name="Normal 6 2 3 49" xfId="11031"/>
    <cellStyle name="Normal 6 2 3 5" xfId="11032"/>
    <cellStyle name="Normal 6 2 3 50" xfId="11033"/>
    <cellStyle name="Normal 6 2 3 51" xfId="11034"/>
    <cellStyle name="Normal 6 2 3 52" xfId="11035"/>
    <cellStyle name="Normal 6 2 3 53" xfId="11036"/>
    <cellStyle name="Normal 6 2 3 54" xfId="11037"/>
    <cellStyle name="Normal 6 2 3 55" xfId="11038"/>
    <cellStyle name="Normal 6 2 3 56" xfId="11039"/>
    <cellStyle name="Normal 6 2 3 57" xfId="11040"/>
    <cellStyle name="Normal 6 2 3 58" xfId="11041"/>
    <cellStyle name="Normal 6 2 3 59" xfId="11042"/>
    <cellStyle name="Normal 6 2 3 6" xfId="11043"/>
    <cellStyle name="Normal 6 2 3 60" xfId="11044"/>
    <cellStyle name="Normal 6 2 3 61" xfId="11045"/>
    <cellStyle name="Normal 6 2 3 62" xfId="11046"/>
    <cellStyle name="Normal 6 2 3 63" xfId="11047"/>
    <cellStyle name="Normal 6 2 3 7" xfId="11048"/>
    <cellStyle name="Normal 6 2 3 8" xfId="11049"/>
    <cellStyle name="Normal 6 2 3 9" xfId="11050"/>
    <cellStyle name="Normal 6 2 30" xfId="11051"/>
    <cellStyle name="Normal 6 2 31" xfId="11052"/>
    <cellStyle name="Normal 6 2 32" xfId="11053"/>
    <cellStyle name="Normal 6 2 33" xfId="11054"/>
    <cellStyle name="Normal 6 2 34" xfId="11055"/>
    <cellStyle name="Normal 6 2 35" xfId="11056"/>
    <cellStyle name="Normal 6 2 36" xfId="11057"/>
    <cellStyle name="Normal 6 2 37" xfId="11058"/>
    <cellStyle name="Normal 6 2 38" xfId="11059"/>
    <cellStyle name="Normal 6 2 39" xfId="11060"/>
    <cellStyle name="Normal 6 2 4" xfId="4339"/>
    <cellStyle name="Normal 6 2 40" xfId="11061"/>
    <cellStyle name="Normal 6 2 41" xfId="11062"/>
    <cellStyle name="Normal 6 2 42" xfId="11063"/>
    <cellStyle name="Normal 6 2 43" xfId="11064"/>
    <cellStyle name="Normal 6 2 44" xfId="11065"/>
    <cellStyle name="Normal 6 2 45" xfId="11066"/>
    <cellStyle name="Normal 6 2 46" xfId="11067"/>
    <cellStyle name="Normal 6 2 47" xfId="11068"/>
    <cellStyle name="Normal 6 2 48" xfId="11069"/>
    <cellStyle name="Normal 6 2 49" xfId="11070"/>
    <cellStyle name="Normal 6 2 5" xfId="11071"/>
    <cellStyle name="Normal 6 2 50" xfId="11072"/>
    <cellStyle name="Normal 6 2 51" xfId="11073"/>
    <cellStyle name="Normal 6 2 52" xfId="11074"/>
    <cellStyle name="Normal 6 2 53" xfId="11075"/>
    <cellStyle name="Normal 6 2 54" xfId="11076"/>
    <cellStyle name="Normal 6 2 55" xfId="11077"/>
    <cellStyle name="Normal 6 2 56" xfId="11078"/>
    <cellStyle name="Normal 6 2 57" xfId="11079"/>
    <cellStyle name="Normal 6 2 58" xfId="11080"/>
    <cellStyle name="Normal 6 2 59" xfId="11081"/>
    <cellStyle name="Normal 6 2 6" xfId="11082"/>
    <cellStyle name="Normal 6 2 60" xfId="11083"/>
    <cellStyle name="Normal 6 2 61" xfId="11084"/>
    <cellStyle name="Normal 6 2 62" xfId="11085"/>
    <cellStyle name="Normal 6 2 63" xfId="11086"/>
    <cellStyle name="Normal 6 2 64" xfId="11087"/>
    <cellStyle name="Normal 6 2 65" xfId="11088"/>
    <cellStyle name="Normal 6 2 66" xfId="11089"/>
    <cellStyle name="Normal 6 2 7" xfId="11090"/>
    <cellStyle name="Normal 6 2 8" xfId="11091"/>
    <cellStyle name="Normal 6 2 9" xfId="11092"/>
    <cellStyle name="Normal 6 20" xfId="11093"/>
    <cellStyle name="Normal 6 21" xfId="11094"/>
    <cellStyle name="Normal 6 22" xfId="11095"/>
    <cellStyle name="Normal 6 23" xfId="11096"/>
    <cellStyle name="Normal 6 24" xfId="11097"/>
    <cellStyle name="Normal 6 25" xfId="11098"/>
    <cellStyle name="Normal 6 26" xfId="11099"/>
    <cellStyle name="Normal 6 27" xfId="11100"/>
    <cellStyle name="Normal 6 28" xfId="11101"/>
    <cellStyle name="Normal 6 29" xfId="11102"/>
    <cellStyle name="Normal 6 3" xfId="759"/>
    <cellStyle name="Normal 6 3 10" xfId="11103"/>
    <cellStyle name="Normal 6 3 11" xfId="11104"/>
    <cellStyle name="Normal 6 3 12" xfId="11105"/>
    <cellStyle name="Normal 6 3 13" xfId="11106"/>
    <cellStyle name="Normal 6 3 14" xfId="11107"/>
    <cellStyle name="Normal 6 3 15" xfId="11108"/>
    <cellStyle name="Normal 6 3 16" xfId="11109"/>
    <cellStyle name="Normal 6 3 17" xfId="11110"/>
    <cellStyle name="Normal 6 3 18" xfId="11111"/>
    <cellStyle name="Normal 6 3 19" xfId="11112"/>
    <cellStyle name="Normal 6 3 2" xfId="11113"/>
    <cellStyle name="Normal 6 3 20" xfId="11114"/>
    <cellStyle name="Normal 6 3 21" xfId="11115"/>
    <cellStyle name="Normal 6 3 22" xfId="11116"/>
    <cellStyle name="Normal 6 3 23" xfId="11117"/>
    <cellStyle name="Normal 6 3 24" xfId="11118"/>
    <cellStyle name="Normal 6 3 25" xfId="11119"/>
    <cellStyle name="Normal 6 3 26" xfId="11120"/>
    <cellStyle name="Normal 6 3 27" xfId="11121"/>
    <cellStyle name="Normal 6 3 28" xfId="11122"/>
    <cellStyle name="Normal 6 3 29" xfId="11123"/>
    <cellStyle name="Normal 6 3 3" xfId="11124"/>
    <cellStyle name="Normal 6 3 30" xfId="11125"/>
    <cellStyle name="Normal 6 3 31" xfId="11126"/>
    <cellStyle name="Normal 6 3 32" xfId="11127"/>
    <cellStyle name="Normal 6 3 33" xfId="11128"/>
    <cellStyle name="Normal 6 3 34" xfId="11129"/>
    <cellStyle name="Normal 6 3 35" xfId="11130"/>
    <cellStyle name="Normal 6 3 36" xfId="11131"/>
    <cellStyle name="Normal 6 3 37" xfId="11132"/>
    <cellStyle name="Normal 6 3 38" xfId="11133"/>
    <cellStyle name="Normal 6 3 39" xfId="11134"/>
    <cellStyle name="Normal 6 3 4" xfId="11135"/>
    <cellStyle name="Normal 6 3 40" xfId="11136"/>
    <cellStyle name="Normal 6 3 41" xfId="11137"/>
    <cellStyle name="Normal 6 3 42" xfId="11138"/>
    <cellStyle name="Normal 6 3 43" xfId="11139"/>
    <cellStyle name="Normal 6 3 44" xfId="11140"/>
    <cellStyle name="Normal 6 3 45" xfId="11141"/>
    <cellStyle name="Normal 6 3 46" xfId="11142"/>
    <cellStyle name="Normal 6 3 47" xfId="11143"/>
    <cellStyle name="Normal 6 3 48" xfId="11144"/>
    <cellStyle name="Normal 6 3 49" xfId="11145"/>
    <cellStyle name="Normal 6 3 5" xfId="11146"/>
    <cellStyle name="Normal 6 3 50" xfId="11147"/>
    <cellStyle name="Normal 6 3 51" xfId="11148"/>
    <cellStyle name="Normal 6 3 52" xfId="11149"/>
    <cellStyle name="Normal 6 3 53" xfId="11150"/>
    <cellStyle name="Normal 6 3 54" xfId="11151"/>
    <cellStyle name="Normal 6 3 55" xfId="11152"/>
    <cellStyle name="Normal 6 3 56" xfId="11153"/>
    <cellStyle name="Normal 6 3 57" xfId="11154"/>
    <cellStyle name="Normal 6 3 58" xfId="11155"/>
    <cellStyle name="Normal 6 3 59" xfId="11156"/>
    <cellStyle name="Normal 6 3 6" xfId="11157"/>
    <cellStyle name="Normal 6 3 60" xfId="11158"/>
    <cellStyle name="Normal 6 3 61" xfId="11159"/>
    <cellStyle name="Normal 6 3 62" xfId="11160"/>
    <cellStyle name="Normal 6 3 63" xfId="11161"/>
    <cellStyle name="Normal 6 3 7" xfId="11162"/>
    <cellStyle name="Normal 6 3 8" xfId="11163"/>
    <cellStyle name="Normal 6 3 9" xfId="11164"/>
    <cellStyle name="Normal 6 30" xfId="11165"/>
    <cellStyle name="Normal 6 31" xfId="11166"/>
    <cellStyle name="Normal 6 32" xfId="11167"/>
    <cellStyle name="Normal 6 33" xfId="11168"/>
    <cellStyle name="Normal 6 34" xfId="11169"/>
    <cellStyle name="Normal 6 35" xfId="11170"/>
    <cellStyle name="Normal 6 36" xfId="11171"/>
    <cellStyle name="Normal 6 37" xfId="11172"/>
    <cellStyle name="Normal 6 38" xfId="11173"/>
    <cellStyle name="Normal 6 39" xfId="11174"/>
    <cellStyle name="Normal 6 4" xfId="1931"/>
    <cellStyle name="Normal 6 4 10" xfId="11175"/>
    <cellStyle name="Normal 6 4 11" xfId="11176"/>
    <cellStyle name="Normal 6 4 12" xfId="11177"/>
    <cellStyle name="Normal 6 4 13" xfId="11178"/>
    <cellStyle name="Normal 6 4 14" xfId="11179"/>
    <cellStyle name="Normal 6 4 15" xfId="11180"/>
    <cellStyle name="Normal 6 4 16" xfId="11181"/>
    <cellStyle name="Normal 6 4 17" xfId="11182"/>
    <cellStyle name="Normal 6 4 18" xfId="11183"/>
    <cellStyle name="Normal 6 4 19" xfId="11184"/>
    <cellStyle name="Normal 6 4 2" xfId="11185"/>
    <cellStyle name="Normal 6 4 20" xfId="11186"/>
    <cellStyle name="Normal 6 4 21" xfId="11187"/>
    <cellStyle name="Normal 6 4 22" xfId="11188"/>
    <cellStyle name="Normal 6 4 23" xfId="11189"/>
    <cellStyle name="Normal 6 4 24" xfId="11190"/>
    <cellStyle name="Normal 6 4 25" xfId="11191"/>
    <cellStyle name="Normal 6 4 26" xfId="11192"/>
    <cellStyle name="Normal 6 4 27" xfId="11193"/>
    <cellStyle name="Normal 6 4 28" xfId="11194"/>
    <cellStyle name="Normal 6 4 29" xfId="11195"/>
    <cellStyle name="Normal 6 4 3" xfId="11196"/>
    <cellStyle name="Normal 6 4 30" xfId="11197"/>
    <cellStyle name="Normal 6 4 31" xfId="11198"/>
    <cellStyle name="Normal 6 4 32" xfId="11199"/>
    <cellStyle name="Normal 6 4 33" xfId="11200"/>
    <cellStyle name="Normal 6 4 34" xfId="11201"/>
    <cellStyle name="Normal 6 4 35" xfId="11202"/>
    <cellStyle name="Normal 6 4 36" xfId="11203"/>
    <cellStyle name="Normal 6 4 37" xfId="11204"/>
    <cellStyle name="Normal 6 4 38" xfId="11205"/>
    <cellStyle name="Normal 6 4 39" xfId="11206"/>
    <cellStyle name="Normal 6 4 4" xfId="11207"/>
    <cellStyle name="Normal 6 4 40" xfId="11208"/>
    <cellStyle name="Normal 6 4 41" xfId="11209"/>
    <cellStyle name="Normal 6 4 42" xfId="11210"/>
    <cellStyle name="Normal 6 4 43" xfId="11211"/>
    <cellStyle name="Normal 6 4 44" xfId="11212"/>
    <cellStyle name="Normal 6 4 45" xfId="11213"/>
    <cellStyle name="Normal 6 4 46" xfId="11214"/>
    <cellStyle name="Normal 6 4 47" xfId="11215"/>
    <cellStyle name="Normal 6 4 48" xfId="11216"/>
    <cellStyle name="Normal 6 4 49" xfId="11217"/>
    <cellStyle name="Normal 6 4 5" xfId="11218"/>
    <cellStyle name="Normal 6 4 50" xfId="11219"/>
    <cellStyle name="Normal 6 4 51" xfId="11220"/>
    <cellStyle name="Normal 6 4 52" xfId="11221"/>
    <cellStyle name="Normal 6 4 53" xfId="11222"/>
    <cellStyle name="Normal 6 4 54" xfId="11223"/>
    <cellStyle name="Normal 6 4 55" xfId="11224"/>
    <cellStyle name="Normal 6 4 56" xfId="11225"/>
    <cellStyle name="Normal 6 4 57" xfId="11226"/>
    <cellStyle name="Normal 6 4 58" xfId="11227"/>
    <cellStyle name="Normal 6 4 59" xfId="11228"/>
    <cellStyle name="Normal 6 4 6" xfId="11229"/>
    <cellStyle name="Normal 6 4 60" xfId="11230"/>
    <cellStyle name="Normal 6 4 61" xfId="11231"/>
    <cellStyle name="Normal 6 4 62" xfId="11232"/>
    <cellStyle name="Normal 6 4 63" xfId="11233"/>
    <cellStyle name="Normal 6 4 7" xfId="11234"/>
    <cellStyle name="Normal 6 4 8" xfId="11235"/>
    <cellStyle name="Normal 6 4 9" xfId="11236"/>
    <cellStyle name="Normal 6 40" xfId="11237"/>
    <cellStyle name="Normal 6 41" xfId="11238"/>
    <cellStyle name="Normal 6 42" xfId="11239"/>
    <cellStyle name="Normal 6 43" xfId="11240"/>
    <cellStyle name="Normal 6 44" xfId="11241"/>
    <cellStyle name="Normal 6 45" xfId="11242"/>
    <cellStyle name="Normal 6 46" xfId="11243"/>
    <cellStyle name="Normal 6 47" xfId="11244"/>
    <cellStyle name="Normal 6 48" xfId="11245"/>
    <cellStyle name="Normal 6 49" xfId="11246"/>
    <cellStyle name="Normal 6 5" xfId="2666"/>
    <cellStyle name="Normal 6 5 2" xfId="4931"/>
    <cellStyle name="Normal 6 5 3" xfId="5568"/>
    <cellStyle name="Normal 6 50" xfId="11247"/>
    <cellStyle name="Normal 6 51" xfId="11248"/>
    <cellStyle name="Normal 6 52" xfId="11249"/>
    <cellStyle name="Normal 6 53" xfId="11250"/>
    <cellStyle name="Normal 6 54" xfId="11251"/>
    <cellStyle name="Normal 6 55" xfId="11252"/>
    <cellStyle name="Normal 6 56" xfId="11253"/>
    <cellStyle name="Normal 6 57" xfId="11254"/>
    <cellStyle name="Normal 6 58" xfId="11255"/>
    <cellStyle name="Normal 6 59" xfId="11256"/>
    <cellStyle name="Normal 6 6" xfId="2789"/>
    <cellStyle name="Normal 6 6 2" xfId="4991"/>
    <cellStyle name="Normal 6 6 3" xfId="5581"/>
    <cellStyle name="Normal 6 60" xfId="11257"/>
    <cellStyle name="Normal 6 61" xfId="11258"/>
    <cellStyle name="Normal 6 62" xfId="11259"/>
    <cellStyle name="Normal 6 63" xfId="11260"/>
    <cellStyle name="Normal 6 64" xfId="11261"/>
    <cellStyle name="Normal 6 65" xfId="11262"/>
    <cellStyle name="Normal 6 66" xfId="11263"/>
    <cellStyle name="Normal 6 67" xfId="11264"/>
    <cellStyle name="Normal 6 68" xfId="11265"/>
    <cellStyle name="Normal 6 69" xfId="11266"/>
    <cellStyle name="Normal 6 7" xfId="2832"/>
    <cellStyle name="Normal 6 7 2" xfId="5019"/>
    <cellStyle name="Normal 6 7 3" xfId="5594"/>
    <cellStyle name="Normal 6 70" xfId="11267"/>
    <cellStyle name="Normal 6 71" xfId="11268"/>
    <cellStyle name="Normal 6 8" xfId="2864"/>
    <cellStyle name="Normal 6 8 2" xfId="5042"/>
    <cellStyle name="Normal 6 8 3" xfId="5609"/>
    <cellStyle name="Normal 6 9" xfId="2882"/>
    <cellStyle name="Normal 6 9 2" xfId="5059"/>
    <cellStyle name="Normal 6 9 3" xfId="5629"/>
    <cellStyle name="Normal 6_Anuario Estadísticas Económicas 2010_Sector Servicios-ELBA2" xfId="760"/>
    <cellStyle name="Normal 7" xfId="761"/>
    <cellStyle name="Normal 7 10" xfId="11269"/>
    <cellStyle name="Normal 7 11" xfId="11270"/>
    <cellStyle name="Normal 7 12" xfId="11271"/>
    <cellStyle name="Normal 7 13" xfId="11272"/>
    <cellStyle name="Normal 7 14" xfId="11273"/>
    <cellStyle name="Normal 7 15" xfId="11274"/>
    <cellStyle name="Normal 7 16" xfId="11275"/>
    <cellStyle name="Normal 7 17" xfId="11276"/>
    <cellStyle name="Normal 7 18" xfId="11277"/>
    <cellStyle name="Normal 7 19" xfId="11278"/>
    <cellStyle name="Normal 7 2" xfId="762"/>
    <cellStyle name="Normal 7 2 10" xfId="11279"/>
    <cellStyle name="Normal 7 2 11" xfId="11280"/>
    <cellStyle name="Normal 7 2 12" xfId="11281"/>
    <cellStyle name="Normal 7 2 13" xfId="11282"/>
    <cellStyle name="Normal 7 2 14" xfId="11283"/>
    <cellStyle name="Normal 7 2 15" xfId="11284"/>
    <cellStyle name="Normal 7 2 16" xfId="11285"/>
    <cellStyle name="Normal 7 2 17" xfId="11286"/>
    <cellStyle name="Normal 7 2 18" xfId="11287"/>
    <cellStyle name="Normal 7 2 19" xfId="11288"/>
    <cellStyle name="Normal 7 2 2" xfId="1811"/>
    <cellStyle name="Normal 7 2 2 10" xfId="11289"/>
    <cellStyle name="Normal 7 2 2 11" xfId="11290"/>
    <cellStyle name="Normal 7 2 2 12" xfId="11291"/>
    <cellStyle name="Normal 7 2 2 13" xfId="11292"/>
    <cellStyle name="Normal 7 2 2 14" xfId="11293"/>
    <cellStyle name="Normal 7 2 2 15" xfId="11294"/>
    <cellStyle name="Normal 7 2 2 16" xfId="11295"/>
    <cellStyle name="Normal 7 2 2 17" xfId="11296"/>
    <cellStyle name="Normal 7 2 2 18" xfId="11297"/>
    <cellStyle name="Normal 7 2 2 19" xfId="11298"/>
    <cellStyle name="Normal 7 2 2 2" xfId="11299"/>
    <cellStyle name="Normal 7 2 2 20" xfId="11300"/>
    <cellStyle name="Normal 7 2 2 21" xfId="11301"/>
    <cellStyle name="Normal 7 2 2 22" xfId="11302"/>
    <cellStyle name="Normal 7 2 2 23" xfId="11303"/>
    <cellStyle name="Normal 7 2 2 24" xfId="11304"/>
    <cellStyle name="Normal 7 2 2 25" xfId="11305"/>
    <cellStyle name="Normal 7 2 2 26" xfId="11306"/>
    <cellStyle name="Normal 7 2 2 27" xfId="11307"/>
    <cellStyle name="Normal 7 2 2 28" xfId="11308"/>
    <cellStyle name="Normal 7 2 2 29" xfId="11309"/>
    <cellStyle name="Normal 7 2 2 3" xfId="11310"/>
    <cellStyle name="Normal 7 2 2 30" xfId="11311"/>
    <cellStyle name="Normal 7 2 2 31" xfId="11312"/>
    <cellStyle name="Normal 7 2 2 32" xfId="11313"/>
    <cellStyle name="Normal 7 2 2 33" xfId="11314"/>
    <cellStyle name="Normal 7 2 2 34" xfId="11315"/>
    <cellStyle name="Normal 7 2 2 35" xfId="11316"/>
    <cellStyle name="Normal 7 2 2 36" xfId="11317"/>
    <cellStyle name="Normal 7 2 2 37" xfId="11318"/>
    <cellStyle name="Normal 7 2 2 38" xfId="11319"/>
    <cellStyle name="Normal 7 2 2 39" xfId="11320"/>
    <cellStyle name="Normal 7 2 2 4" xfId="11321"/>
    <cellStyle name="Normal 7 2 2 40" xfId="11322"/>
    <cellStyle name="Normal 7 2 2 41" xfId="11323"/>
    <cellStyle name="Normal 7 2 2 42" xfId="11324"/>
    <cellStyle name="Normal 7 2 2 43" xfId="11325"/>
    <cellStyle name="Normal 7 2 2 44" xfId="11326"/>
    <cellStyle name="Normal 7 2 2 45" xfId="11327"/>
    <cellStyle name="Normal 7 2 2 46" xfId="11328"/>
    <cellStyle name="Normal 7 2 2 47" xfId="11329"/>
    <cellStyle name="Normal 7 2 2 48" xfId="11330"/>
    <cellStyle name="Normal 7 2 2 49" xfId="11331"/>
    <cellStyle name="Normal 7 2 2 5" xfId="11332"/>
    <cellStyle name="Normal 7 2 2 50" xfId="11333"/>
    <cellStyle name="Normal 7 2 2 51" xfId="11334"/>
    <cellStyle name="Normal 7 2 2 52" xfId="11335"/>
    <cellStyle name="Normal 7 2 2 53" xfId="11336"/>
    <cellStyle name="Normal 7 2 2 54" xfId="11337"/>
    <cellStyle name="Normal 7 2 2 55" xfId="11338"/>
    <cellStyle name="Normal 7 2 2 56" xfId="11339"/>
    <cellStyle name="Normal 7 2 2 57" xfId="11340"/>
    <cellStyle name="Normal 7 2 2 58" xfId="11341"/>
    <cellStyle name="Normal 7 2 2 59" xfId="11342"/>
    <cellStyle name="Normal 7 2 2 6" xfId="11343"/>
    <cellStyle name="Normal 7 2 2 60" xfId="11344"/>
    <cellStyle name="Normal 7 2 2 61" xfId="11345"/>
    <cellStyle name="Normal 7 2 2 62" xfId="11346"/>
    <cellStyle name="Normal 7 2 2 63" xfId="11347"/>
    <cellStyle name="Normal 7 2 2 7" xfId="11348"/>
    <cellStyle name="Normal 7 2 2 8" xfId="11349"/>
    <cellStyle name="Normal 7 2 2 9" xfId="11350"/>
    <cellStyle name="Normal 7 2 20" xfId="11351"/>
    <cellStyle name="Normal 7 2 21" xfId="11352"/>
    <cellStyle name="Normal 7 2 22" xfId="11353"/>
    <cellStyle name="Normal 7 2 23" xfId="11354"/>
    <cellStyle name="Normal 7 2 24" xfId="11355"/>
    <cellStyle name="Normal 7 2 25" xfId="11356"/>
    <cellStyle name="Normal 7 2 26" xfId="11357"/>
    <cellStyle name="Normal 7 2 27" xfId="11358"/>
    <cellStyle name="Normal 7 2 28" xfId="11359"/>
    <cellStyle name="Normal 7 2 29" xfId="11360"/>
    <cellStyle name="Normal 7 2 3" xfId="4574"/>
    <cellStyle name="Normal 7 2 30" xfId="11361"/>
    <cellStyle name="Normal 7 2 31" xfId="11362"/>
    <cellStyle name="Normal 7 2 32" xfId="11363"/>
    <cellStyle name="Normal 7 2 33" xfId="11364"/>
    <cellStyle name="Normal 7 2 34" xfId="11365"/>
    <cellStyle name="Normal 7 2 35" xfId="11366"/>
    <cellStyle name="Normal 7 2 36" xfId="11367"/>
    <cellStyle name="Normal 7 2 37" xfId="11368"/>
    <cellStyle name="Normal 7 2 38" xfId="11369"/>
    <cellStyle name="Normal 7 2 39" xfId="11370"/>
    <cellStyle name="Normal 7 2 4" xfId="5034"/>
    <cellStyle name="Normal 7 2 40" xfId="11371"/>
    <cellStyle name="Normal 7 2 41" xfId="11372"/>
    <cellStyle name="Normal 7 2 42" xfId="11373"/>
    <cellStyle name="Normal 7 2 43" xfId="11374"/>
    <cellStyle name="Normal 7 2 44" xfId="11375"/>
    <cellStyle name="Normal 7 2 45" xfId="11376"/>
    <cellStyle name="Normal 7 2 46" xfId="11377"/>
    <cellStyle name="Normal 7 2 47" xfId="11378"/>
    <cellStyle name="Normal 7 2 48" xfId="11379"/>
    <cellStyle name="Normal 7 2 49" xfId="11380"/>
    <cellStyle name="Normal 7 2 5" xfId="11381"/>
    <cellStyle name="Normal 7 2 50" xfId="11382"/>
    <cellStyle name="Normal 7 2 51" xfId="11383"/>
    <cellStyle name="Normal 7 2 52" xfId="11384"/>
    <cellStyle name="Normal 7 2 53" xfId="11385"/>
    <cellStyle name="Normal 7 2 54" xfId="11386"/>
    <cellStyle name="Normal 7 2 55" xfId="11387"/>
    <cellStyle name="Normal 7 2 56" xfId="11388"/>
    <cellStyle name="Normal 7 2 57" xfId="11389"/>
    <cellStyle name="Normal 7 2 58" xfId="11390"/>
    <cellStyle name="Normal 7 2 59" xfId="11391"/>
    <cellStyle name="Normal 7 2 6" xfId="11392"/>
    <cellStyle name="Normal 7 2 60" xfId="11393"/>
    <cellStyle name="Normal 7 2 61" xfId="11394"/>
    <cellStyle name="Normal 7 2 62" xfId="11395"/>
    <cellStyle name="Normal 7 2 63" xfId="11396"/>
    <cellStyle name="Normal 7 2 64" xfId="11397"/>
    <cellStyle name="Normal 7 2 65" xfId="11398"/>
    <cellStyle name="Normal 7 2 66" xfId="11399"/>
    <cellStyle name="Normal 7 2 7" xfId="11400"/>
    <cellStyle name="Normal 7 2 8" xfId="11401"/>
    <cellStyle name="Normal 7 2 9" xfId="11402"/>
    <cellStyle name="Normal 7 20" xfId="11403"/>
    <cellStyle name="Normal 7 21" xfId="11404"/>
    <cellStyle name="Normal 7 22" xfId="11405"/>
    <cellStyle name="Normal 7 23" xfId="11406"/>
    <cellStyle name="Normal 7 24" xfId="11407"/>
    <cellStyle name="Normal 7 25" xfId="11408"/>
    <cellStyle name="Normal 7 26" xfId="11409"/>
    <cellStyle name="Normal 7 27" xfId="11410"/>
    <cellStyle name="Normal 7 28" xfId="11411"/>
    <cellStyle name="Normal 7 29" xfId="11412"/>
    <cellStyle name="Normal 7 3" xfId="763"/>
    <cellStyle name="Normal 7 3 10" xfId="11413"/>
    <cellStyle name="Normal 7 3 11" xfId="11414"/>
    <cellStyle name="Normal 7 3 12" xfId="11415"/>
    <cellStyle name="Normal 7 3 13" xfId="11416"/>
    <cellStyle name="Normal 7 3 14" xfId="11417"/>
    <cellStyle name="Normal 7 3 15" xfId="11418"/>
    <cellStyle name="Normal 7 3 16" xfId="11419"/>
    <cellStyle name="Normal 7 3 17" xfId="11420"/>
    <cellStyle name="Normal 7 3 18" xfId="11421"/>
    <cellStyle name="Normal 7 3 19" xfId="11422"/>
    <cellStyle name="Normal 7 3 2" xfId="11423"/>
    <cellStyle name="Normal 7 3 20" xfId="11424"/>
    <cellStyle name="Normal 7 3 21" xfId="11425"/>
    <cellStyle name="Normal 7 3 22" xfId="11426"/>
    <cellStyle name="Normal 7 3 23" xfId="11427"/>
    <cellStyle name="Normal 7 3 24" xfId="11428"/>
    <cellStyle name="Normal 7 3 25" xfId="11429"/>
    <cellStyle name="Normal 7 3 26" xfId="11430"/>
    <cellStyle name="Normal 7 3 27" xfId="11431"/>
    <cellStyle name="Normal 7 3 28" xfId="11432"/>
    <cellStyle name="Normal 7 3 29" xfId="11433"/>
    <cellStyle name="Normal 7 3 3" xfId="11434"/>
    <cellStyle name="Normal 7 3 30" xfId="11435"/>
    <cellStyle name="Normal 7 3 31" xfId="11436"/>
    <cellStyle name="Normal 7 3 32" xfId="11437"/>
    <cellStyle name="Normal 7 3 33" xfId="11438"/>
    <cellStyle name="Normal 7 3 34" xfId="11439"/>
    <cellStyle name="Normal 7 3 35" xfId="11440"/>
    <cellStyle name="Normal 7 3 36" xfId="11441"/>
    <cellStyle name="Normal 7 3 37" xfId="11442"/>
    <cellStyle name="Normal 7 3 38" xfId="11443"/>
    <cellStyle name="Normal 7 3 39" xfId="11444"/>
    <cellStyle name="Normal 7 3 4" xfId="11445"/>
    <cellStyle name="Normal 7 3 40" xfId="11446"/>
    <cellStyle name="Normal 7 3 41" xfId="11447"/>
    <cellStyle name="Normal 7 3 42" xfId="11448"/>
    <cellStyle name="Normal 7 3 43" xfId="11449"/>
    <cellStyle name="Normal 7 3 44" xfId="11450"/>
    <cellStyle name="Normal 7 3 45" xfId="11451"/>
    <cellStyle name="Normal 7 3 46" xfId="11452"/>
    <cellStyle name="Normal 7 3 47" xfId="11453"/>
    <cellStyle name="Normal 7 3 48" xfId="11454"/>
    <cellStyle name="Normal 7 3 49" xfId="11455"/>
    <cellStyle name="Normal 7 3 5" xfId="11456"/>
    <cellStyle name="Normal 7 3 50" xfId="11457"/>
    <cellStyle name="Normal 7 3 51" xfId="11458"/>
    <cellStyle name="Normal 7 3 52" xfId="11459"/>
    <cellStyle name="Normal 7 3 53" xfId="11460"/>
    <cellStyle name="Normal 7 3 54" xfId="11461"/>
    <cellStyle name="Normal 7 3 55" xfId="11462"/>
    <cellStyle name="Normal 7 3 56" xfId="11463"/>
    <cellStyle name="Normal 7 3 57" xfId="11464"/>
    <cellStyle name="Normal 7 3 58" xfId="11465"/>
    <cellStyle name="Normal 7 3 59" xfId="11466"/>
    <cellStyle name="Normal 7 3 6" xfId="11467"/>
    <cellStyle name="Normal 7 3 60" xfId="11468"/>
    <cellStyle name="Normal 7 3 61" xfId="11469"/>
    <cellStyle name="Normal 7 3 62" xfId="11470"/>
    <cellStyle name="Normal 7 3 63" xfId="11471"/>
    <cellStyle name="Normal 7 3 7" xfId="11472"/>
    <cellStyle name="Normal 7 3 8" xfId="11473"/>
    <cellStyle name="Normal 7 3 9" xfId="11474"/>
    <cellStyle name="Normal 7 30" xfId="11475"/>
    <cellStyle name="Normal 7 31" xfId="11476"/>
    <cellStyle name="Normal 7 32" xfId="11477"/>
    <cellStyle name="Normal 7 33" xfId="11478"/>
    <cellStyle name="Normal 7 34" xfId="11479"/>
    <cellStyle name="Normal 7 35" xfId="11480"/>
    <cellStyle name="Normal 7 36" xfId="11481"/>
    <cellStyle name="Normal 7 37" xfId="11482"/>
    <cellStyle name="Normal 7 38" xfId="11483"/>
    <cellStyle name="Normal 7 39" xfId="11484"/>
    <cellStyle name="Normal 7 4" xfId="764"/>
    <cellStyle name="Normal 7 4 10" xfId="11485"/>
    <cellStyle name="Normal 7 4 11" xfId="11486"/>
    <cellStyle name="Normal 7 4 12" xfId="11487"/>
    <cellStyle name="Normal 7 4 13" xfId="11488"/>
    <cellStyle name="Normal 7 4 14" xfId="11489"/>
    <cellStyle name="Normal 7 4 15" xfId="11490"/>
    <cellStyle name="Normal 7 4 16" xfId="11491"/>
    <cellStyle name="Normal 7 4 17" xfId="11492"/>
    <cellStyle name="Normal 7 4 18" xfId="11493"/>
    <cellStyle name="Normal 7 4 19" xfId="11494"/>
    <cellStyle name="Normal 7 4 2" xfId="1812"/>
    <cellStyle name="Normal 7 4 20" xfId="11495"/>
    <cellStyle name="Normal 7 4 21" xfId="11496"/>
    <cellStyle name="Normal 7 4 22" xfId="11497"/>
    <cellStyle name="Normal 7 4 23" xfId="11498"/>
    <cellStyle name="Normal 7 4 24" xfId="11499"/>
    <cellStyle name="Normal 7 4 25" xfId="11500"/>
    <cellStyle name="Normal 7 4 26" xfId="11501"/>
    <cellStyle name="Normal 7 4 27" xfId="11502"/>
    <cellStyle name="Normal 7 4 28" xfId="11503"/>
    <cellStyle name="Normal 7 4 29" xfId="11504"/>
    <cellStyle name="Normal 7 4 3" xfId="4575"/>
    <cellStyle name="Normal 7 4 30" xfId="11505"/>
    <cellStyle name="Normal 7 4 31" xfId="11506"/>
    <cellStyle name="Normal 7 4 32" xfId="11507"/>
    <cellStyle name="Normal 7 4 33" xfId="11508"/>
    <cellStyle name="Normal 7 4 34" xfId="11509"/>
    <cellStyle name="Normal 7 4 35" xfId="11510"/>
    <cellStyle name="Normal 7 4 36" xfId="11511"/>
    <cellStyle name="Normal 7 4 37" xfId="11512"/>
    <cellStyle name="Normal 7 4 38" xfId="11513"/>
    <cellStyle name="Normal 7 4 39" xfId="11514"/>
    <cellStyle name="Normal 7 4 4" xfId="4934"/>
    <cellStyle name="Normal 7 4 40" xfId="11515"/>
    <cellStyle name="Normal 7 4 41" xfId="11516"/>
    <cellStyle name="Normal 7 4 42" xfId="11517"/>
    <cellStyle name="Normal 7 4 43" xfId="11518"/>
    <cellStyle name="Normal 7 4 44" xfId="11519"/>
    <cellStyle name="Normal 7 4 45" xfId="11520"/>
    <cellStyle name="Normal 7 4 46" xfId="11521"/>
    <cellStyle name="Normal 7 4 47" xfId="11522"/>
    <cellStyle name="Normal 7 4 48" xfId="11523"/>
    <cellStyle name="Normal 7 4 49" xfId="11524"/>
    <cellStyle name="Normal 7 4 5" xfId="11525"/>
    <cellStyle name="Normal 7 4 50" xfId="11526"/>
    <cellStyle name="Normal 7 4 51" xfId="11527"/>
    <cellStyle name="Normal 7 4 52" xfId="11528"/>
    <cellStyle name="Normal 7 4 53" xfId="11529"/>
    <cellStyle name="Normal 7 4 54" xfId="11530"/>
    <cellStyle name="Normal 7 4 55" xfId="11531"/>
    <cellStyle name="Normal 7 4 56" xfId="11532"/>
    <cellStyle name="Normal 7 4 57" xfId="11533"/>
    <cellStyle name="Normal 7 4 58" xfId="11534"/>
    <cellStyle name="Normal 7 4 59" xfId="11535"/>
    <cellStyle name="Normal 7 4 6" xfId="11536"/>
    <cellStyle name="Normal 7 4 60" xfId="11537"/>
    <cellStyle name="Normal 7 4 61" xfId="11538"/>
    <cellStyle name="Normal 7 4 62" xfId="11539"/>
    <cellStyle name="Normal 7 4 63" xfId="11540"/>
    <cellStyle name="Normal 7 4 64" xfId="11541"/>
    <cellStyle name="Normal 7 4 65" xfId="11542"/>
    <cellStyle name="Normal 7 4 66" xfId="11543"/>
    <cellStyle name="Normal 7 4 7" xfId="11544"/>
    <cellStyle name="Normal 7 4 8" xfId="11545"/>
    <cellStyle name="Normal 7 4 9" xfId="11546"/>
    <cellStyle name="Normal 7 40" xfId="11547"/>
    <cellStyle name="Normal 7 41" xfId="11548"/>
    <cellStyle name="Normal 7 42" xfId="11549"/>
    <cellStyle name="Normal 7 43" xfId="11550"/>
    <cellStyle name="Normal 7 44" xfId="11551"/>
    <cellStyle name="Normal 7 45" xfId="11552"/>
    <cellStyle name="Normal 7 46" xfId="11553"/>
    <cellStyle name="Normal 7 47" xfId="11554"/>
    <cellStyle name="Normal 7 48" xfId="11555"/>
    <cellStyle name="Normal 7 49" xfId="11556"/>
    <cellStyle name="Normal 7 5" xfId="2667"/>
    <cellStyle name="Normal 7 5 10" xfId="11557"/>
    <cellStyle name="Normal 7 5 11" xfId="11558"/>
    <cellStyle name="Normal 7 5 12" xfId="11559"/>
    <cellStyle name="Normal 7 5 13" xfId="11560"/>
    <cellStyle name="Normal 7 5 14" xfId="11561"/>
    <cellStyle name="Normal 7 5 15" xfId="11562"/>
    <cellStyle name="Normal 7 5 16" xfId="11563"/>
    <cellStyle name="Normal 7 5 17" xfId="11564"/>
    <cellStyle name="Normal 7 5 18" xfId="11565"/>
    <cellStyle name="Normal 7 5 19" xfId="11566"/>
    <cellStyle name="Normal 7 5 2" xfId="11567"/>
    <cellStyle name="Normal 7 5 20" xfId="11568"/>
    <cellStyle name="Normal 7 5 21" xfId="11569"/>
    <cellStyle name="Normal 7 5 22" xfId="11570"/>
    <cellStyle name="Normal 7 5 23" xfId="11571"/>
    <cellStyle name="Normal 7 5 24" xfId="11572"/>
    <cellStyle name="Normal 7 5 25" xfId="11573"/>
    <cellStyle name="Normal 7 5 26" xfId="11574"/>
    <cellStyle name="Normal 7 5 27" xfId="11575"/>
    <cellStyle name="Normal 7 5 28" xfId="11576"/>
    <cellStyle name="Normal 7 5 29" xfId="11577"/>
    <cellStyle name="Normal 7 5 3" xfId="11578"/>
    <cellStyle name="Normal 7 5 30" xfId="11579"/>
    <cellStyle name="Normal 7 5 31" xfId="11580"/>
    <cellStyle name="Normal 7 5 32" xfId="11581"/>
    <cellStyle name="Normal 7 5 33" xfId="11582"/>
    <cellStyle name="Normal 7 5 34" xfId="11583"/>
    <cellStyle name="Normal 7 5 35" xfId="11584"/>
    <cellStyle name="Normal 7 5 36" xfId="11585"/>
    <cellStyle name="Normal 7 5 37" xfId="11586"/>
    <cellStyle name="Normal 7 5 38" xfId="11587"/>
    <cellStyle name="Normal 7 5 39" xfId="11588"/>
    <cellStyle name="Normal 7 5 4" xfId="11589"/>
    <cellStyle name="Normal 7 5 40" xfId="11590"/>
    <cellStyle name="Normal 7 5 41" xfId="11591"/>
    <cellStyle name="Normal 7 5 42" xfId="11592"/>
    <cellStyle name="Normal 7 5 43" xfId="11593"/>
    <cellStyle name="Normal 7 5 44" xfId="11594"/>
    <cellStyle name="Normal 7 5 45" xfId="11595"/>
    <cellStyle name="Normal 7 5 46" xfId="11596"/>
    <cellStyle name="Normal 7 5 47" xfId="11597"/>
    <cellStyle name="Normal 7 5 48" xfId="11598"/>
    <cellStyle name="Normal 7 5 49" xfId="11599"/>
    <cellStyle name="Normal 7 5 5" xfId="11600"/>
    <cellStyle name="Normal 7 5 50" xfId="11601"/>
    <cellStyle name="Normal 7 5 51" xfId="11602"/>
    <cellStyle name="Normal 7 5 52" xfId="11603"/>
    <cellStyle name="Normal 7 5 53" xfId="11604"/>
    <cellStyle name="Normal 7 5 54" xfId="11605"/>
    <cellStyle name="Normal 7 5 55" xfId="11606"/>
    <cellStyle name="Normal 7 5 56" xfId="11607"/>
    <cellStyle name="Normal 7 5 57" xfId="11608"/>
    <cellStyle name="Normal 7 5 58" xfId="11609"/>
    <cellStyle name="Normal 7 5 59" xfId="11610"/>
    <cellStyle name="Normal 7 5 6" xfId="11611"/>
    <cellStyle name="Normal 7 5 60" xfId="11612"/>
    <cellStyle name="Normal 7 5 61" xfId="11613"/>
    <cellStyle name="Normal 7 5 62" xfId="11614"/>
    <cellStyle name="Normal 7 5 63" xfId="11615"/>
    <cellStyle name="Normal 7 5 7" xfId="11616"/>
    <cellStyle name="Normal 7 5 8" xfId="11617"/>
    <cellStyle name="Normal 7 5 9" xfId="11618"/>
    <cellStyle name="Normal 7 50" xfId="11619"/>
    <cellStyle name="Normal 7 51" xfId="11620"/>
    <cellStyle name="Normal 7 52" xfId="11621"/>
    <cellStyle name="Normal 7 53" xfId="11622"/>
    <cellStyle name="Normal 7 54" xfId="11623"/>
    <cellStyle name="Normal 7 55" xfId="11624"/>
    <cellStyle name="Normal 7 56" xfId="11625"/>
    <cellStyle name="Normal 7 57" xfId="11626"/>
    <cellStyle name="Normal 7 58" xfId="11627"/>
    <cellStyle name="Normal 7 59" xfId="11628"/>
    <cellStyle name="Normal 7 6" xfId="2790"/>
    <cellStyle name="Normal 7 60" xfId="11629"/>
    <cellStyle name="Normal 7 61" xfId="11630"/>
    <cellStyle name="Normal 7 62" xfId="11631"/>
    <cellStyle name="Normal 7 63" xfId="11632"/>
    <cellStyle name="Normal 7 64" xfId="11633"/>
    <cellStyle name="Normal 7 65" xfId="11634"/>
    <cellStyle name="Normal 7 66" xfId="11635"/>
    <cellStyle name="Normal 7 67" xfId="11636"/>
    <cellStyle name="Normal 7 68" xfId="11637"/>
    <cellStyle name="Normal 7 69" xfId="11638"/>
    <cellStyle name="Normal 7 7" xfId="2833"/>
    <cellStyle name="Normal 7 70" xfId="11639"/>
    <cellStyle name="Normal 7 71" xfId="11640"/>
    <cellStyle name="Normal 7 8" xfId="2865"/>
    <cellStyle name="Normal 7 9" xfId="2883"/>
    <cellStyle name="Normal 7_Anuario Estadísticas Económicas 2010_Sector Servicios-ELBA2" xfId="765"/>
    <cellStyle name="Normal 8" xfId="766"/>
    <cellStyle name="Normal 8 10" xfId="11641"/>
    <cellStyle name="Normal 8 11" xfId="11642"/>
    <cellStyle name="Normal 8 12" xfId="11643"/>
    <cellStyle name="Normal 8 13" xfId="11644"/>
    <cellStyle name="Normal 8 14" xfId="11645"/>
    <cellStyle name="Normal 8 15" xfId="11646"/>
    <cellStyle name="Normal 8 16" xfId="11647"/>
    <cellStyle name="Normal 8 17" xfId="11648"/>
    <cellStyle name="Normal 8 18" xfId="11649"/>
    <cellStyle name="Normal 8 19" xfId="11650"/>
    <cellStyle name="Normal 8 2" xfId="767"/>
    <cellStyle name="Normal 8 2 10" xfId="11651"/>
    <cellStyle name="Normal 8 2 11" xfId="11652"/>
    <cellStyle name="Normal 8 2 12" xfId="11653"/>
    <cellStyle name="Normal 8 2 13" xfId="11654"/>
    <cellStyle name="Normal 8 2 14" xfId="11655"/>
    <cellStyle name="Normal 8 2 15" xfId="11656"/>
    <cellStyle name="Normal 8 2 16" xfId="11657"/>
    <cellStyle name="Normal 8 2 17" xfId="11658"/>
    <cellStyle name="Normal 8 2 18" xfId="11659"/>
    <cellStyle name="Normal 8 2 19" xfId="11660"/>
    <cellStyle name="Normal 8 2 2" xfId="1813"/>
    <cellStyle name="Normal 8 2 20" xfId="11661"/>
    <cellStyle name="Normal 8 2 21" xfId="11662"/>
    <cellStyle name="Normal 8 2 22" xfId="11663"/>
    <cellStyle name="Normal 8 2 23" xfId="11664"/>
    <cellStyle name="Normal 8 2 24" xfId="11665"/>
    <cellStyle name="Normal 8 2 25" xfId="11666"/>
    <cellStyle name="Normal 8 2 26" xfId="11667"/>
    <cellStyle name="Normal 8 2 27" xfId="11668"/>
    <cellStyle name="Normal 8 2 28" xfId="11669"/>
    <cellStyle name="Normal 8 2 29" xfId="11670"/>
    <cellStyle name="Normal 8 2 3" xfId="4576"/>
    <cellStyle name="Normal 8 2 30" xfId="11671"/>
    <cellStyle name="Normal 8 2 31" xfId="11672"/>
    <cellStyle name="Normal 8 2 32" xfId="11673"/>
    <cellStyle name="Normal 8 2 33" xfId="11674"/>
    <cellStyle name="Normal 8 2 34" xfId="11675"/>
    <cellStyle name="Normal 8 2 35" xfId="11676"/>
    <cellStyle name="Normal 8 2 36" xfId="11677"/>
    <cellStyle name="Normal 8 2 37" xfId="11678"/>
    <cellStyle name="Normal 8 2 38" xfId="11679"/>
    <cellStyle name="Normal 8 2 39" xfId="11680"/>
    <cellStyle name="Normal 8 2 4" xfId="4690"/>
    <cellStyle name="Normal 8 2 40" xfId="11681"/>
    <cellStyle name="Normal 8 2 41" xfId="11682"/>
    <cellStyle name="Normal 8 2 42" xfId="11683"/>
    <cellStyle name="Normal 8 2 43" xfId="11684"/>
    <cellStyle name="Normal 8 2 44" xfId="11685"/>
    <cellStyle name="Normal 8 2 45" xfId="11686"/>
    <cellStyle name="Normal 8 2 46" xfId="11687"/>
    <cellStyle name="Normal 8 2 47" xfId="11688"/>
    <cellStyle name="Normal 8 2 48" xfId="11689"/>
    <cellStyle name="Normal 8 2 49" xfId="11690"/>
    <cellStyle name="Normal 8 2 5" xfId="11691"/>
    <cellStyle name="Normal 8 2 50" xfId="11692"/>
    <cellStyle name="Normal 8 2 51" xfId="11693"/>
    <cellStyle name="Normal 8 2 52" xfId="11694"/>
    <cellStyle name="Normal 8 2 53" xfId="11695"/>
    <cellStyle name="Normal 8 2 54" xfId="11696"/>
    <cellStyle name="Normal 8 2 55" xfId="11697"/>
    <cellStyle name="Normal 8 2 56" xfId="11698"/>
    <cellStyle name="Normal 8 2 57" xfId="11699"/>
    <cellStyle name="Normal 8 2 58" xfId="11700"/>
    <cellStyle name="Normal 8 2 59" xfId="11701"/>
    <cellStyle name="Normal 8 2 6" xfId="11702"/>
    <cellStyle name="Normal 8 2 60" xfId="11703"/>
    <cellStyle name="Normal 8 2 61" xfId="11704"/>
    <cellStyle name="Normal 8 2 62" xfId="11705"/>
    <cellStyle name="Normal 8 2 63" xfId="11706"/>
    <cellStyle name="Normal 8 2 64" xfId="11707"/>
    <cellStyle name="Normal 8 2 65" xfId="11708"/>
    <cellStyle name="Normal 8 2 66" xfId="11709"/>
    <cellStyle name="Normal 8 2 7" xfId="11710"/>
    <cellStyle name="Normal 8 2 8" xfId="11711"/>
    <cellStyle name="Normal 8 2 9" xfId="11712"/>
    <cellStyle name="Normal 8 20" xfId="11713"/>
    <cellStyle name="Normal 8 21" xfId="11714"/>
    <cellStyle name="Normal 8 22" xfId="11715"/>
    <cellStyle name="Normal 8 23" xfId="11716"/>
    <cellStyle name="Normal 8 24" xfId="11717"/>
    <cellStyle name="Normal 8 25" xfId="11718"/>
    <cellStyle name="Normal 8 26" xfId="11719"/>
    <cellStyle name="Normal 8 27" xfId="11720"/>
    <cellStyle name="Normal 8 28" xfId="11721"/>
    <cellStyle name="Normal 8 29" xfId="11722"/>
    <cellStyle name="Normal 8 3" xfId="768"/>
    <cellStyle name="Normal 8 30" xfId="11723"/>
    <cellStyle name="Normal 8 31" xfId="11724"/>
    <cellStyle name="Normal 8 32" xfId="11725"/>
    <cellStyle name="Normal 8 33" xfId="11726"/>
    <cellStyle name="Normal 8 34" xfId="11727"/>
    <cellStyle name="Normal 8 35" xfId="11728"/>
    <cellStyle name="Normal 8 36" xfId="11729"/>
    <cellStyle name="Normal 8 37" xfId="11730"/>
    <cellStyle name="Normal 8 38" xfId="11731"/>
    <cellStyle name="Normal 8 39" xfId="11732"/>
    <cellStyle name="Normal 8 4" xfId="2668"/>
    <cellStyle name="Normal 8 40" xfId="11733"/>
    <cellStyle name="Normal 8 41" xfId="11734"/>
    <cellStyle name="Normal 8 42" xfId="11735"/>
    <cellStyle name="Normal 8 43" xfId="11736"/>
    <cellStyle name="Normal 8 44" xfId="11737"/>
    <cellStyle name="Normal 8 45" xfId="11738"/>
    <cellStyle name="Normal 8 46" xfId="11739"/>
    <cellStyle name="Normal 8 47" xfId="11740"/>
    <cellStyle name="Normal 8 48" xfId="11741"/>
    <cellStyle name="Normal 8 49" xfId="11742"/>
    <cellStyle name="Normal 8 5" xfId="2791"/>
    <cellStyle name="Normal 8 50" xfId="11743"/>
    <cellStyle name="Normal 8 51" xfId="11744"/>
    <cellStyle name="Normal 8 52" xfId="11745"/>
    <cellStyle name="Normal 8 53" xfId="11746"/>
    <cellStyle name="Normal 8 54" xfId="11747"/>
    <cellStyle name="Normal 8 55" xfId="11748"/>
    <cellStyle name="Normal 8 56" xfId="11749"/>
    <cellStyle name="Normal 8 57" xfId="11750"/>
    <cellStyle name="Normal 8 58" xfId="11751"/>
    <cellStyle name="Normal 8 59" xfId="11752"/>
    <cellStyle name="Normal 8 6" xfId="2834"/>
    <cellStyle name="Normal 8 60" xfId="11753"/>
    <cellStyle name="Normal 8 61" xfId="11754"/>
    <cellStyle name="Normal 8 62" xfId="11755"/>
    <cellStyle name="Normal 8 63" xfId="11756"/>
    <cellStyle name="Normal 8 64" xfId="11757"/>
    <cellStyle name="Normal 8 65" xfId="11758"/>
    <cellStyle name="Normal 8 66" xfId="11759"/>
    <cellStyle name="Normal 8 67" xfId="11760"/>
    <cellStyle name="Normal 8 68" xfId="11761"/>
    <cellStyle name="Normal 8 69" xfId="11762"/>
    <cellStyle name="Normal 8 7" xfId="2866"/>
    <cellStyle name="Normal 8 70" xfId="11763"/>
    <cellStyle name="Normal 8 71" xfId="11764"/>
    <cellStyle name="Normal 8 72" xfId="11765"/>
    <cellStyle name="Normal 8 8" xfId="2884"/>
    <cellStyle name="Normal 8 9" xfId="11766"/>
    <cellStyle name="Normal 8_Anuario Estadísticas Económicas 2010_Sector Servicios-ELBA2" xfId="769"/>
    <cellStyle name="Normal 9" xfId="770"/>
    <cellStyle name="Normal 9 10" xfId="1815"/>
    <cellStyle name="Normal 9 10 2" xfId="1816"/>
    <cellStyle name="Normal 9 10 2 2" xfId="2464"/>
    <cellStyle name="Normal 9 10 3" xfId="2465"/>
    <cellStyle name="Normal 9 11" xfId="1817"/>
    <cellStyle name="Normal 9 11 2" xfId="2466"/>
    <cellStyle name="Normal 9 12" xfId="1818"/>
    <cellStyle name="Normal 9 12 2" xfId="2467"/>
    <cellStyle name="Normal 9 13" xfId="1819"/>
    <cellStyle name="Normal 9 13 2" xfId="2468"/>
    <cellStyle name="Normal 9 14" xfId="1820"/>
    <cellStyle name="Normal 9 14 2" xfId="2469"/>
    <cellStyle name="Normal 9 15" xfId="2470"/>
    <cellStyle name="Normal 9 16" xfId="2669"/>
    <cellStyle name="Normal 9 17" xfId="2792"/>
    <cellStyle name="Normal 9 18" xfId="2835"/>
    <cellStyle name="Normal 9 19" xfId="2867"/>
    <cellStyle name="Normal 9 2" xfId="771"/>
    <cellStyle name="Normal 9 2 10" xfId="11767"/>
    <cellStyle name="Normal 9 2 11" xfId="11768"/>
    <cellStyle name="Normal 9 2 12" xfId="11769"/>
    <cellStyle name="Normal 9 2 13" xfId="11770"/>
    <cellStyle name="Normal 9 2 14" xfId="11771"/>
    <cellStyle name="Normal 9 2 15" xfId="11772"/>
    <cellStyle name="Normal 9 2 16" xfId="11773"/>
    <cellStyle name="Normal 9 2 17" xfId="11774"/>
    <cellStyle name="Normal 9 2 18" xfId="11775"/>
    <cellStyle name="Normal 9 2 19" xfId="11776"/>
    <cellStyle name="Normal 9 2 2" xfId="1821"/>
    <cellStyle name="Normal 9 2 20" xfId="11777"/>
    <cellStyle name="Normal 9 2 21" xfId="11778"/>
    <cellStyle name="Normal 9 2 22" xfId="11779"/>
    <cellStyle name="Normal 9 2 23" xfId="11780"/>
    <cellStyle name="Normal 9 2 24" xfId="11781"/>
    <cellStyle name="Normal 9 2 25" xfId="11782"/>
    <cellStyle name="Normal 9 2 26" xfId="11783"/>
    <cellStyle name="Normal 9 2 27" xfId="11784"/>
    <cellStyle name="Normal 9 2 28" xfId="11785"/>
    <cellStyle name="Normal 9 2 29" xfId="11786"/>
    <cellStyle name="Normal 9 2 3" xfId="4579"/>
    <cellStyle name="Normal 9 2 30" xfId="11787"/>
    <cellStyle name="Normal 9 2 31" xfId="11788"/>
    <cellStyle name="Normal 9 2 32" xfId="11789"/>
    <cellStyle name="Normal 9 2 33" xfId="11790"/>
    <cellStyle name="Normal 9 2 34" xfId="11791"/>
    <cellStyle name="Normal 9 2 35" xfId="11792"/>
    <cellStyle name="Normal 9 2 36" xfId="11793"/>
    <cellStyle name="Normal 9 2 37" xfId="11794"/>
    <cellStyle name="Normal 9 2 38" xfId="11795"/>
    <cellStyle name="Normal 9 2 39" xfId="11796"/>
    <cellStyle name="Normal 9 2 4" xfId="4337"/>
    <cellStyle name="Normal 9 2 40" xfId="11797"/>
    <cellStyle name="Normal 9 2 41" xfId="11798"/>
    <cellStyle name="Normal 9 2 42" xfId="11799"/>
    <cellStyle name="Normal 9 2 43" xfId="11800"/>
    <cellStyle name="Normal 9 2 44" xfId="11801"/>
    <cellStyle name="Normal 9 2 45" xfId="11802"/>
    <cellStyle name="Normal 9 2 46" xfId="11803"/>
    <cellStyle name="Normal 9 2 47" xfId="11804"/>
    <cellStyle name="Normal 9 2 48" xfId="11805"/>
    <cellStyle name="Normal 9 2 49" xfId="11806"/>
    <cellStyle name="Normal 9 2 5" xfId="11807"/>
    <cellStyle name="Normal 9 2 50" xfId="11808"/>
    <cellStyle name="Normal 9 2 51" xfId="11809"/>
    <cellStyle name="Normal 9 2 52" xfId="11810"/>
    <cellStyle name="Normal 9 2 53" xfId="11811"/>
    <cellStyle name="Normal 9 2 54" xfId="11812"/>
    <cellStyle name="Normal 9 2 55" xfId="11813"/>
    <cellStyle name="Normal 9 2 56" xfId="11814"/>
    <cellStyle name="Normal 9 2 57" xfId="11815"/>
    <cellStyle name="Normal 9 2 58" xfId="11816"/>
    <cellStyle name="Normal 9 2 59" xfId="11817"/>
    <cellStyle name="Normal 9 2 6" xfId="11818"/>
    <cellStyle name="Normal 9 2 60" xfId="11819"/>
    <cellStyle name="Normal 9 2 61" xfId="11820"/>
    <cellStyle name="Normal 9 2 62" xfId="11821"/>
    <cellStyle name="Normal 9 2 63" xfId="11822"/>
    <cellStyle name="Normal 9 2 64" xfId="11823"/>
    <cellStyle name="Normal 9 2 65" xfId="11824"/>
    <cellStyle name="Normal 9 2 66" xfId="11825"/>
    <cellStyle name="Normal 9 2 7" xfId="11826"/>
    <cellStyle name="Normal 9 2 8" xfId="11827"/>
    <cellStyle name="Normal 9 2 9" xfId="11828"/>
    <cellStyle name="Normal 9 20" xfId="2885"/>
    <cellStyle name="Normal 9 21" xfId="4577"/>
    <cellStyle name="Normal 9 22" xfId="4964"/>
    <cellStyle name="Normal 9 23" xfId="11829"/>
    <cellStyle name="Normal 9 24" xfId="11830"/>
    <cellStyle name="Normal 9 25" xfId="11831"/>
    <cellStyle name="Normal 9 26" xfId="11832"/>
    <cellStyle name="Normal 9 27" xfId="11833"/>
    <cellStyle name="Normal 9 28" xfId="11834"/>
    <cellStyle name="Normal 9 29" xfId="11835"/>
    <cellStyle name="Normal 9 3" xfId="772"/>
    <cellStyle name="Normal 9 3 10" xfId="11836"/>
    <cellStyle name="Normal 9 3 11" xfId="11837"/>
    <cellStyle name="Normal 9 3 12" xfId="11838"/>
    <cellStyle name="Normal 9 3 13" xfId="11839"/>
    <cellStyle name="Normal 9 3 14" xfId="11840"/>
    <cellStyle name="Normal 9 3 15" xfId="11841"/>
    <cellStyle name="Normal 9 3 16" xfId="11842"/>
    <cellStyle name="Normal 9 3 17" xfId="11843"/>
    <cellStyle name="Normal 9 3 18" xfId="11844"/>
    <cellStyle name="Normal 9 3 19" xfId="11845"/>
    <cellStyle name="Normal 9 3 2" xfId="1822"/>
    <cellStyle name="Normal 9 3 20" xfId="11846"/>
    <cellStyle name="Normal 9 3 21" xfId="11847"/>
    <cellStyle name="Normal 9 3 22" xfId="11848"/>
    <cellStyle name="Normal 9 3 23" xfId="11849"/>
    <cellStyle name="Normal 9 3 24" xfId="11850"/>
    <cellStyle name="Normal 9 3 25" xfId="11851"/>
    <cellStyle name="Normal 9 3 26" xfId="11852"/>
    <cellStyle name="Normal 9 3 27" xfId="11853"/>
    <cellStyle name="Normal 9 3 28" xfId="11854"/>
    <cellStyle name="Normal 9 3 29" xfId="11855"/>
    <cellStyle name="Normal 9 3 3" xfId="4580"/>
    <cellStyle name="Normal 9 3 30" xfId="11856"/>
    <cellStyle name="Normal 9 3 31" xfId="11857"/>
    <cellStyle name="Normal 9 3 32" xfId="11858"/>
    <cellStyle name="Normal 9 3 33" xfId="11859"/>
    <cellStyle name="Normal 9 3 34" xfId="11860"/>
    <cellStyle name="Normal 9 3 35" xfId="11861"/>
    <cellStyle name="Normal 9 3 36" xfId="11862"/>
    <cellStyle name="Normal 9 3 37" xfId="11863"/>
    <cellStyle name="Normal 9 3 38" xfId="11864"/>
    <cellStyle name="Normal 9 3 39" xfId="11865"/>
    <cellStyle name="Normal 9 3 4" xfId="4336"/>
    <cellStyle name="Normal 9 3 40" xfId="11866"/>
    <cellStyle name="Normal 9 3 41" xfId="11867"/>
    <cellStyle name="Normal 9 3 42" xfId="11868"/>
    <cellStyle name="Normal 9 3 43" xfId="11869"/>
    <cellStyle name="Normal 9 3 44" xfId="11870"/>
    <cellStyle name="Normal 9 3 45" xfId="11871"/>
    <cellStyle name="Normal 9 3 46" xfId="11872"/>
    <cellStyle name="Normal 9 3 47" xfId="11873"/>
    <cellStyle name="Normal 9 3 48" xfId="11874"/>
    <cellStyle name="Normal 9 3 49" xfId="11875"/>
    <cellStyle name="Normal 9 3 5" xfId="11876"/>
    <cellStyle name="Normal 9 3 50" xfId="11877"/>
    <cellStyle name="Normal 9 3 51" xfId="11878"/>
    <cellStyle name="Normal 9 3 52" xfId="11879"/>
    <cellStyle name="Normal 9 3 53" xfId="11880"/>
    <cellStyle name="Normal 9 3 54" xfId="11881"/>
    <cellStyle name="Normal 9 3 55" xfId="11882"/>
    <cellStyle name="Normal 9 3 56" xfId="11883"/>
    <cellStyle name="Normal 9 3 57" xfId="11884"/>
    <cellStyle name="Normal 9 3 58" xfId="11885"/>
    <cellStyle name="Normal 9 3 59" xfId="11886"/>
    <cellStyle name="Normal 9 3 6" xfId="11887"/>
    <cellStyle name="Normal 9 3 60" xfId="11888"/>
    <cellStyle name="Normal 9 3 61" xfId="11889"/>
    <cellStyle name="Normal 9 3 62" xfId="11890"/>
    <cellStyle name="Normal 9 3 63" xfId="11891"/>
    <cellStyle name="Normal 9 3 64" xfId="11892"/>
    <cellStyle name="Normal 9 3 65" xfId="11893"/>
    <cellStyle name="Normal 9 3 66" xfId="11894"/>
    <cellStyle name="Normal 9 3 7" xfId="11895"/>
    <cellStyle name="Normal 9 3 8" xfId="11896"/>
    <cellStyle name="Normal 9 3 9" xfId="11897"/>
    <cellStyle name="Normal 9 30" xfId="11898"/>
    <cellStyle name="Normal 9 31" xfId="11899"/>
    <cellStyle name="Normal 9 32" xfId="11900"/>
    <cellStyle name="Normal 9 33" xfId="11901"/>
    <cellStyle name="Normal 9 34" xfId="11902"/>
    <cellStyle name="Normal 9 35" xfId="11903"/>
    <cellStyle name="Normal 9 36" xfId="11904"/>
    <cellStyle name="Normal 9 37" xfId="11905"/>
    <cellStyle name="Normal 9 38" xfId="11906"/>
    <cellStyle name="Normal 9 39" xfId="11907"/>
    <cellStyle name="Normal 9 4" xfId="1814"/>
    <cellStyle name="Normal 9 4 2" xfId="1823"/>
    <cellStyle name="Normal 9 4 2 2" xfId="2471"/>
    <cellStyle name="Normal 9 4 3" xfId="2472"/>
    <cellStyle name="Normal 9 40" xfId="11908"/>
    <cellStyle name="Normal 9 41" xfId="11909"/>
    <cellStyle name="Normal 9 42" xfId="11910"/>
    <cellStyle name="Normal 9 43" xfId="11911"/>
    <cellStyle name="Normal 9 44" xfId="11912"/>
    <cellStyle name="Normal 9 45" xfId="11913"/>
    <cellStyle name="Normal 9 46" xfId="11914"/>
    <cellStyle name="Normal 9 47" xfId="11915"/>
    <cellStyle name="Normal 9 48" xfId="11916"/>
    <cellStyle name="Normal 9 49" xfId="11917"/>
    <cellStyle name="Normal 9 5" xfId="1824"/>
    <cellStyle name="Normal 9 5 2" xfId="1825"/>
    <cellStyle name="Normal 9 5 2 2" xfId="2473"/>
    <cellStyle name="Normal 9 5 3" xfId="2474"/>
    <cellStyle name="Normal 9 50" xfId="11918"/>
    <cellStyle name="Normal 9 51" xfId="11919"/>
    <cellStyle name="Normal 9 52" xfId="11920"/>
    <cellStyle name="Normal 9 53" xfId="11921"/>
    <cellStyle name="Normal 9 54" xfId="11922"/>
    <cellStyle name="Normal 9 55" xfId="11923"/>
    <cellStyle name="Normal 9 56" xfId="11924"/>
    <cellStyle name="Normal 9 57" xfId="11925"/>
    <cellStyle name="Normal 9 58" xfId="11926"/>
    <cellStyle name="Normal 9 59" xfId="11927"/>
    <cellStyle name="Normal 9 6" xfId="1826"/>
    <cellStyle name="Normal 9 6 2" xfId="1827"/>
    <cellStyle name="Normal 9 6 2 2" xfId="2475"/>
    <cellStyle name="Normal 9 6 3" xfId="2476"/>
    <cellStyle name="Normal 9 60" xfId="11928"/>
    <cellStyle name="Normal 9 61" xfId="11929"/>
    <cellStyle name="Normal 9 62" xfId="11930"/>
    <cellStyle name="Normal 9 63" xfId="11931"/>
    <cellStyle name="Normal 9 64" xfId="11932"/>
    <cellStyle name="Normal 9 65" xfId="11933"/>
    <cellStyle name="Normal 9 66" xfId="11934"/>
    <cellStyle name="Normal 9 67" xfId="11935"/>
    <cellStyle name="Normal 9 68" xfId="11936"/>
    <cellStyle name="Normal 9 69" xfId="11937"/>
    <cellStyle name="Normal 9 7" xfId="1828"/>
    <cellStyle name="Normal 9 7 2" xfId="1829"/>
    <cellStyle name="Normal 9 7 2 2" xfId="2477"/>
    <cellStyle name="Normal 9 7 3" xfId="2478"/>
    <cellStyle name="Normal 9 70" xfId="11938"/>
    <cellStyle name="Normal 9 71" xfId="11939"/>
    <cellStyle name="Normal 9 72" xfId="11940"/>
    <cellStyle name="Normal 9 73" xfId="11941"/>
    <cellStyle name="Normal 9 74" xfId="11942"/>
    <cellStyle name="Normal 9 75" xfId="11943"/>
    <cellStyle name="Normal 9 76" xfId="11944"/>
    <cellStyle name="Normal 9 77" xfId="11945"/>
    <cellStyle name="Normal 9 78" xfId="11946"/>
    <cellStyle name="Normal 9 79" xfId="11947"/>
    <cellStyle name="Normal 9 8" xfId="1830"/>
    <cellStyle name="Normal 9 8 2" xfId="1831"/>
    <cellStyle name="Normal 9 8 2 2" xfId="2479"/>
    <cellStyle name="Normal 9 8 3" xfId="2480"/>
    <cellStyle name="Normal 9 80" xfId="11948"/>
    <cellStyle name="Normal 9 81" xfId="11949"/>
    <cellStyle name="Normal 9 82" xfId="11950"/>
    <cellStyle name="Normal 9 83" xfId="11951"/>
    <cellStyle name="Normal 9 84" xfId="11952"/>
    <cellStyle name="Normal 9 9" xfId="1832"/>
    <cellStyle name="Normal 9 9 2" xfId="1833"/>
    <cellStyle name="Normal 9 9 2 2" xfId="2481"/>
    <cellStyle name="Normal 9 9 3" xfId="2482"/>
    <cellStyle name="Normal 9_3.21-01" xfId="773"/>
    <cellStyle name="Normal Table" xfId="774"/>
    <cellStyle name="Normal Table 2" xfId="1834"/>
    <cellStyle name="Normal Table 2 2" xfId="3891"/>
    <cellStyle name="Normal Table 3" xfId="4582"/>
    <cellStyle name="Normal Table 4" xfId="4687"/>
    <cellStyle name="Nota" xfId="775"/>
    <cellStyle name="Nota 2" xfId="1835"/>
    <cellStyle name="Nota 3" xfId="3892"/>
    <cellStyle name="Nota 4" xfId="4583"/>
    <cellStyle name="Nota 5" xfId="4962"/>
    <cellStyle name="Notas 2" xfId="776"/>
    <cellStyle name="Notas 2 10" xfId="3239"/>
    <cellStyle name="Notas 2 11" xfId="3438"/>
    <cellStyle name="Notas 2 12" xfId="4027"/>
    <cellStyle name="Notas 2 13" xfId="4584"/>
    <cellStyle name="Notas 2 14" xfId="4896"/>
    <cellStyle name="Notas 2 2" xfId="938"/>
    <cellStyle name="Notas 2 2 10" xfId="11953"/>
    <cellStyle name="Notas 2 2 11" xfId="11954"/>
    <cellStyle name="Notas 2 2 12" xfId="11955"/>
    <cellStyle name="Notas 2 2 13" xfId="11956"/>
    <cellStyle name="Notas 2 2 14" xfId="11957"/>
    <cellStyle name="Notas 2 2 15" xfId="11958"/>
    <cellStyle name="Notas 2 2 16" xfId="11959"/>
    <cellStyle name="Notas 2 2 17" xfId="11960"/>
    <cellStyle name="Notas 2 2 18" xfId="11961"/>
    <cellStyle name="Notas 2 2 19" xfId="11962"/>
    <cellStyle name="Notas 2 2 2" xfId="1836"/>
    <cellStyle name="Notas 2 2 20" xfId="11963"/>
    <cellStyle name="Notas 2 2 21" xfId="11964"/>
    <cellStyle name="Notas 2 2 22" xfId="11965"/>
    <cellStyle name="Notas 2 2 23" xfId="11966"/>
    <cellStyle name="Notas 2 2 24" xfId="11967"/>
    <cellStyle name="Notas 2 2 25" xfId="11968"/>
    <cellStyle name="Notas 2 2 26" xfId="11969"/>
    <cellStyle name="Notas 2 2 27" xfId="11970"/>
    <cellStyle name="Notas 2 2 28" xfId="11971"/>
    <cellStyle name="Notas 2 2 29" xfId="11972"/>
    <cellStyle name="Notas 2 2 3" xfId="11973"/>
    <cellStyle name="Notas 2 2 30" xfId="11974"/>
    <cellStyle name="Notas 2 2 31" xfId="11975"/>
    <cellStyle name="Notas 2 2 32" xfId="11976"/>
    <cellStyle name="Notas 2 2 33" xfId="11977"/>
    <cellStyle name="Notas 2 2 34" xfId="11978"/>
    <cellStyle name="Notas 2 2 35" xfId="11979"/>
    <cellStyle name="Notas 2 2 36" xfId="11980"/>
    <cellStyle name="Notas 2 2 37" xfId="11981"/>
    <cellStyle name="Notas 2 2 38" xfId="11982"/>
    <cellStyle name="Notas 2 2 39" xfId="11983"/>
    <cellStyle name="Notas 2 2 4" xfId="11984"/>
    <cellStyle name="Notas 2 2 40" xfId="11985"/>
    <cellStyle name="Notas 2 2 41" xfId="11986"/>
    <cellStyle name="Notas 2 2 42" xfId="11987"/>
    <cellStyle name="Notas 2 2 43" xfId="11988"/>
    <cellStyle name="Notas 2 2 44" xfId="11989"/>
    <cellStyle name="Notas 2 2 45" xfId="11990"/>
    <cellStyle name="Notas 2 2 46" xfId="11991"/>
    <cellStyle name="Notas 2 2 47" xfId="11992"/>
    <cellStyle name="Notas 2 2 48" xfId="11993"/>
    <cellStyle name="Notas 2 2 49" xfId="11994"/>
    <cellStyle name="Notas 2 2 5" xfId="11995"/>
    <cellStyle name="Notas 2 2 50" xfId="11996"/>
    <cellStyle name="Notas 2 2 51" xfId="11997"/>
    <cellStyle name="Notas 2 2 52" xfId="11998"/>
    <cellStyle name="Notas 2 2 53" xfId="11999"/>
    <cellStyle name="Notas 2 2 54" xfId="12000"/>
    <cellStyle name="Notas 2 2 55" xfId="12001"/>
    <cellStyle name="Notas 2 2 56" xfId="12002"/>
    <cellStyle name="Notas 2 2 57" xfId="12003"/>
    <cellStyle name="Notas 2 2 58" xfId="12004"/>
    <cellStyle name="Notas 2 2 59" xfId="12005"/>
    <cellStyle name="Notas 2 2 6" xfId="12006"/>
    <cellStyle name="Notas 2 2 60" xfId="12007"/>
    <cellStyle name="Notas 2 2 61" xfId="12008"/>
    <cellStyle name="Notas 2 2 62" xfId="12009"/>
    <cellStyle name="Notas 2 2 63" xfId="12010"/>
    <cellStyle name="Notas 2 2 7" xfId="12011"/>
    <cellStyle name="Notas 2 2 8" xfId="12012"/>
    <cellStyle name="Notas 2 2 9" xfId="12013"/>
    <cellStyle name="Notas 2 3" xfId="3023"/>
    <cellStyle name="Notas 2 4" xfId="3009"/>
    <cellStyle name="Notas 2 5" xfId="2968"/>
    <cellStyle name="Notas 2 6" xfId="3254"/>
    <cellStyle name="Notas 2 7" xfId="3171"/>
    <cellStyle name="Notas 2 8" xfId="3375"/>
    <cellStyle name="Notas 2 9" xfId="3124"/>
    <cellStyle name="Notas 2_Sheet1" xfId="12014"/>
    <cellStyle name="Notas 3" xfId="939"/>
    <cellStyle name="Notas 3 10" xfId="3328"/>
    <cellStyle name="Notas 3 11" xfId="3439"/>
    <cellStyle name="Notas 3 12" xfId="4028"/>
    <cellStyle name="Notas 3 13" xfId="4585"/>
    <cellStyle name="Notas 3 14" xfId="4686"/>
    <cellStyle name="Notas 3 2" xfId="1837"/>
    <cellStyle name="Notas 3 3" xfId="3022"/>
    <cellStyle name="Notas 3 4" xfId="3047"/>
    <cellStyle name="Notas 3 5" xfId="2725"/>
    <cellStyle name="Notas 3 6" xfId="3255"/>
    <cellStyle name="Notas 3 7" xfId="3307"/>
    <cellStyle name="Notas 3 8" xfId="3116"/>
    <cellStyle name="Notas 3 9" xfId="3284"/>
    <cellStyle name="Notas 4" xfId="940"/>
    <cellStyle name="Notas 4 10" xfId="3203"/>
    <cellStyle name="Notas 4 11" xfId="3440"/>
    <cellStyle name="Notas 4 12" xfId="4029"/>
    <cellStyle name="Notas 4 13" xfId="4586"/>
    <cellStyle name="Notas 4 14" xfId="4957"/>
    <cellStyle name="Notas 4 2" xfId="1838"/>
    <cellStyle name="Notas 4 3" xfId="2922"/>
    <cellStyle name="Notas 4 4" xfId="3048"/>
    <cellStyle name="Notas 4 5" xfId="2940"/>
    <cellStyle name="Notas 4 6" xfId="3256"/>
    <cellStyle name="Notas 4 7" xfId="3170"/>
    <cellStyle name="Notas 4 8" xfId="3299"/>
    <cellStyle name="Notas 4 9" xfId="3086"/>
    <cellStyle name="Notas 5" xfId="3893"/>
    <cellStyle name="Note" xfId="777"/>
    <cellStyle name="Note 2" xfId="1938"/>
    <cellStyle name="Note 2 2" xfId="3894"/>
    <cellStyle name="Note 3" xfId="4661"/>
    <cellStyle name="Note 4" xfId="4996"/>
    <cellStyle name="Output" xfId="778"/>
    <cellStyle name="Output 2" xfId="1839"/>
    <cellStyle name="Output 2 2" xfId="3895"/>
    <cellStyle name="Output 3" xfId="4587"/>
    <cellStyle name="Output 4" xfId="4963"/>
    <cellStyle name="Percent [2]" xfId="779"/>
    <cellStyle name="Percent [2] 2" xfId="1840"/>
    <cellStyle name="Percent [2] 3" xfId="3896"/>
    <cellStyle name="Percent [2] 4" xfId="4588"/>
    <cellStyle name="Percent [2] 5" xfId="4958"/>
    <cellStyle name="Percent 2" xfId="780"/>
    <cellStyle name="Percent 2 10" xfId="12015"/>
    <cellStyle name="Percent 2 11" xfId="12016"/>
    <cellStyle name="Percent 2 12" xfId="12017"/>
    <cellStyle name="Percent 2 13" xfId="12018"/>
    <cellStyle name="Percent 2 14" xfId="12019"/>
    <cellStyle name="Percent 2 15" xfId="12020"/>
    <cellStyle name="Percent 2 16" xfId="12021"/>
    <cellStyle name="Percent 2 17" xfId="12022"/>
    <cellStyle name="Percent 2 18" xfId="12023"/>
    <cellStyle name="Percent 2 19" xfId="12024"/>
    <cellStyle name="Percent 2 2" xfId="963"/>
    <cellStyle name="Percent 2 2 10" xfId="12025"/>
    <cellStyle name="Percent 2 2 11" xfId="12026"/>
    <cellStyle name="Percent 2 2 12" xfId="12027"/>
    <cellStyle name="Percent 2 2 13" xfId="12028"/>
    <cellStyle name="Percent 2 2 14" xfId="12029"/>
    <cellStyle name="Percent 2 2 15" xfId="12030"/>
    <cellStyle name="Percent 2 2 16" xfId="12031"/>
    <cellStyle name="Percent 2 2 17" xfId="12032"/>
    <cellStyle name="Percent 2 2 18" xfId="12033"/>
    <cellStyle name="Percent 2 2 19" xfId="12034"/>
    <cellStyle name="Percent 2 2 2" xfId="12035"/>
    <cellStyle name="Percent 2 2 20" xfId="12036"/>
    <cellStyle name="Percent 2 2 21" xfId="12037"/>
    <cellStyle name="Percent 2 2 22" xfId="12038"/>
    <cellStyle name="Percent 2 2 23" xfId="12039"/>
    <cellStyle name="Percent 2 2 24" xfId="12040"/>
    <cellStyle name="Percent 2 2 25" xfId="12041"/>
    <cellStyle name="Percent 2 2 26" xfId="12042"/>
    <cellStyle name="Percent 2 2 27" xfId="12043"/>
    <cellStyle name="Percent 2 2 28" xfId="12044"/>
    <cellStyle name="Percent 2 2 29" xfId="12045"/>
    <cellStyle name="Percent 2 2 3" xfId="12046"/>
    <cellStyle name="Percent 2 2 30" xfId="12047"/>
    <cellStyle name="Percent 2 2 31" xfId="12048"/>
    <cellStyle name="Percent 2 2 32" xfId="12049"/>
    <cellStyle name="Percent 2 2 33" xfId="12050"/>
    <cellStyle name="Percent 2 2 34" xfId="12051"/>
    <cellStyle name="Percent 2 2 35" xfId="12052"/>
    <cellStyle name="Percent 2 2 36" xfId="12053"/>
    <cellStyle name="Percent 2 2 37" xfId="12054"/>
    <cellStyle name="Percent 2 2 38" xfId="12055"/>
    <cellStyle name="Percent 2 2 39" xfId="12056"/>
    <cellStyle name="Percent 2 2 4" xfId="12057"/>
    <cellStyle name="Percent 2 2 40" xfId="12058"/>
    <cellStyle name="Percent 2 2 41" xfId="12059"/>
    <cellStyle name="Percent 2 2 42" xfId="12060"/>
    <cellStyle name="Percent 2 2 43" xfId="12061"/>
    <cellStyle name="Percent 2 2 44" xfId="12062"/>
    <cellStyle name="Percent 2 2 45" xfId="12063"/>
    <cellStyle name="Percent 2 2 46" xfId="12064"/>
    <cellStyle name="Percent 2 2 47" xfId="12065"/>
    <cellStyle name="Percent 2 2 48" xfId="12066"/>
    <cellStyle name="Percent 2 2 49" xfId="12067"/>
    <cellStyle name="Percent 2 2 5" xfId="12068"/>
    <cellStyle name="Percent 2 2 50" xfId="12069"/>
    <cellStyle name="Percent 2 2 51" xfId="12070"/>
    <cellStyle name="Percent 2 2 52" xfId="12071"/>
    <cellStyle name="Percent 2 2 53" xfId="12072"/>
    <cellStyle name="Percent 2 2 54" xfId="12073"/>
    <cellStyle name="Percent 2 2 55" xfId="12074"/>
    <cellStyle name="Percent 2 2 56" xfId="12075"/>
    <cellStyle name="Percent 2 2 57" xfId="12076"/>
    <cellStyle name="Percent 2 2 58" xfId="12077"/>
    <cellStyle name="Percent 2 2 59" xfId="12078"/>
    <cellStyle name="Percent 2 2 6" xfId="12079"/>
    <cellStyle name="Percent 2 2 60" xfId="12080"/>
    <cellStyle name="Percent 2 2 61" xfId="12081"/>
    <cellStyle name="Percent 2 2 62" xfId="12082"/>
    <cellStyle name="Percent 2 2 63" xfId="12083"/>
    <cellStyle name="Percent 2 2 7" xfId="12084"/>
    <cellStyle name="Percent 2 2 8" xfId="12085"/>
    <cellStyle name="Percent 2 2 9" xfId="12086"/>
    <cellStyle name="Percent 2 20" xfId="12087"/>
    <cellStyle name="Percent 2 21" xfId="12088"/>
    <cellStyle name="Percent 2 22" xfId="12089"/>
    <cellStyle name="Percent 2 23" xfId="12090"/>
    <cellStyle name="Percent 2 24" xfId="12091"/>
    <cellStyle name="Percent 2 25" xfId="12092"/>
    <cellStyle name="Percent 2 26" xfId="12093"/>
    <cellStyle name="Percent 2 27" xfId="12094"/>
    <cellStyle name="Percent 2 28" xfId="12095"/>
    <cellStyle name="Percent 2 29" xfId="12096"/>
    <cellStyle name="Percent 2 3" xfId="1841"/>
    <cellStyle name="Percent 2 3 2" xfId="2671"/>
    <cellStyle name="Percent 2 3 3" xfId="4933"/>
    <cellStyle name="Percent 2 3 4" xfId="5570"/>
    <cellStyle name="Percent 2 30" xfId="12097"/>
    <cellStyle name="Percent 2 31" xfId="12098"/>
    <cellStyle name="Percent 2 32" xfId="12099"/>
    <cellStyle name="Percent 2 33" xfId="12100"/>
    <cellStyle name="Percent 2 34" xfId="12101"/>
    <cellStyle name="Percent 2 35" xfId="12102"/>
    <cellStyle name="Percent 2 36" xfId="12103"/>
    <cellStyle name="Percent 2 37" xfId="12104"/>
    <cellStyle name="Percent 2 38" xfId="12105"/>
    <cellStyle name="Percent 2 39" xfId="12106"/>
    <cellStyle name="Percent 2 4" xfId="2794"/>
    <cellStyle name="Percent 2 40" xfId="12107"/>
    <cellStyle name="Percent 2 41" xfId="12108"/>
    <cellStyle name="Percent 2 42" xfId="12109"/>
    <cellStyle name="Percent 2 43" xfId="12110"/>
    <cellStyle name="Percent 2 44" xfId="12111"/>
    <cellStyle name="Percent 2 45" xfId="12112"/>
    <cellStyle name="Percent 2 46" xfId="12113"/>
    <cellStyle name="Percent 2 47" xfId="12114"/>
    <cellStyle name="Percent 2 48" xfId="12115"/>
    <cellStyle name="Percent 2 49" xfId="12116"/>
    <cellStyle name="Percent 2 5" xfId="2836"/>
    <cellStyle name="Percent 2 50" xfId="12117"/>
    <cellStyle name="Percent 2 51" xfId="12118"/>
    <cellStyle name="Percent 2 52" xfId="12119"/>
    <cellStyle name="Percent 2 53" xfId="12120"/>
    <cellStyle name="Percent 2 54" xfId="12121"/>
    <cellStyle name="Percent 2 55" xfId="12122"/>
    <cellStyle name="Percent 2 56" xfId="12123"/>
    <cellStyle name="Percent 2 57" xfId="12124"/>
    <cellStyle name="Percent 2 58" xfId="12125"/>
    <cellStyle name="Percent 2 59" xfId="12126"/>
    <cellStyle name="Percent 2 6" xfId="2868"/>
    <cellStyle name="Percent 2 60" xfId="12127"/>
    <cellStyle name="Percent 2 61" xfId="12128"/>
    <cellStyle name="Percent 2 62" xfId="12129"/>
    <cellStyle name="Percent 2 63" xfId="12130"/>
    <cellStyle name="Percent 2 64" xfId="12131"/>
    <cellStyle name="Percent 2 65" xfId="12132"/>
    <cellStyle name="Percent 2 66" xfId="12133"/>
    <cellStyle name="Percent 2 67" xfId="12134"/>
    <cellStyle name="Percent 2 68" xfId="12135"/>
    <cellStyle name="Percent 2 69" xfId="12136"/>
    <cellStyle name="Percent 2 7" xfId="2886"/>
    <cellStyle name="Percent 2 70" xfId="12137"/>
    <cellStyle name="Percent 2 71" xfId="12138"/>
    <cellStyle name="Percent 2 8" xfId="4589"/>
    <cellStyle name="Percent 2 9" xfId="4961"/>
    <cellStyle name="Percent 3" xfId="781"/>
    <cellStyle name="Percent 3 10" xfId="12139"/>
    <cellStyle name="Percent 3 11" xfId="12140"/>
    <cellStyle name="Percent 3 12" xfId="12141"/>
    <cellStyle name="Percent 3 13" xfId="12142"/>
    <cellStyle name="Percent 3 14" xfId="12143"/>
    <cellStyle name="Percent 3 15" xfId="12144"/>
    <cellStyle name="Percent 3 16" xfId="12145"/>
    <cellStyle name="Percent 3 17" xfId="12146"/>
    <cellStyle name="Percent 3 18" xfId="12147"/>
    <cellStyle name="Percent 3 19" xfId="12148"/>
    <cellStyle name="Percent 3 2" xfId="1842"/>
    <cellStyle name="Percent 3 20" xfId="12149"/>
    <cellStyle name="Percent 3 21" xfId="12150"/>
    <cellStyle name="Percent 3 22" xfId="12151"/>
    <cellStyle name="Percent 3 23" xfId="12152"/>
    <cellStyle name="Percent 3 24" xfId="12153"/>
    <cellStyle name="Percent 3 25" xfId="12154"/>
    <cellStyle name="Percent 3 26" xfId="12155"/>
    <cellStyle name="Percent 3 27" xfId="12156"/>
    <cellStyle name="Percent 3 28" xfId="12157"/>
    <cellStyle name="Percent 3 29" xfId="12158"/>
    <cellStyle name="Percent 3 3" xfId="4590"/>
    <cellStyle name="Percent 3 30" xfId="12159"/>
    <cellStyle name="Percent 3 31" xfId="12160"/>
    <cellStyle name="Percent 3 32" xfId="12161"/>
    <cellStyle name="Percent 3 33" xfId="12162"/>
    <cellStyle name="Percent 3 34" xfId="12163"/>
    <cellStyle name="Percent 3 35" xfId="12164"/>
    <cellStyle name="Percent 3 36" xfId="12165"/>
    <cellStyle name="Percent 3 37" xfId="12166"/>
    <cellStyle name="Percent 3 38" xfId="12167"/>
    <cellStyle name="Percent 3 39" xfId="12168"/>
    <cellStyle name="Percent 3 4" xfId="4895"/>
    <cellStyle name="Percent 3 40" xfId="12169"/>
    <cellStyle name="Percent 3 41" xfId="12170"/>
    <cellStyle name="Percent 3 42" xfId="12171"/>
    <cellStyle name="Percent 3 43" xfId="12172"/>
    <cellStyle name="Percent 3 44" xfId="12173"/>
    <cellStyle name="Percent 3 45" xfId="12174"/>
    <cellStyle name="Percent 3 46" xfId="12175"/>
    <cellStyle name="Percent 3 47" xfId="12176"/>
    <cellStyle name="Percent 3 48" xfId="12177"/>
    <cellStyle name="Percent 3 49" xfId="12178"/>
    <cellStyle name="Percent 3 5" xfId="12179"/>
    <cellStyle name="Percent 3 50" xfId="12180"/>
    <cellStyle name="Percent 3 51" xfId="12181"/>
    <cellStyle name="Percent 3 52" xfId="12182"/>
    <cellStyle name="Percent 3 53" xfId="12183"/>
    <cellStyle name="Percent 3 54" xfId="12184"/>
    <cellStyle name="Percent 3 55" xfId="12185"/>
    <cellStyle name="Percent 3 56" xfId="12186"/>
    <cellStyle name="Percent 3 57" xfId="12187"/>
    <cellStyle name="Percent 3 58" xfId="12188"/>
    <cellStyle name="Percent 3 59" xfId="12189"/>
    <cellStyle name="Percent 3 6" xfId="12190"/>
    <cellStyle name="Percent 3 60" xfId="12191"/>
    <cellStyle name="Percent 3 61" xfId="12192"/>
    <cellStyle name="Percent 3 62" xfId="12193"/>
    <cellStyle name="Percent 3 63" xfId="12194"/>
    <cellStyle name="Percent 3 64" xfId="12195"/>
    <cellStyle name="Percent 3 65" xfId="12196"/>
    <cellStyle name="Percent 3 66" xfId="12197"/>
    <cellStyle name="Percent 3 7" xfId="12198"/>
    <cellStyle name="Percent 3 8" xfId="12199"/>
    <cellStyle name="Percent 3 9" xfId="12200"/>
    <cellStyle name="Percent 4" xfId="2672"/>
    <cellStyle name="Percent 5" xfId="2673"/>
    <cellStyle name="Percent 6" xfId="12201"/>
    <cellStyle name="Percent 6 2" xfId="12202"/>
    <cellStyle name="Percent 7" xfId="12203"/>
    <cellStyle name="Percent 7 2" xfId="12204"/>
    <cellStyle name="Percent_pais_prod98_991" xfId="1843"/>
    <cellStyle name="percentage difference" xfId="782"/>
    <cellStyle name="percentage difference 2" xfId="1844"/>
    <cellStyle name="percentage difference 2 2" xfId="3897"/>
    <cellStyle name="percentage difference 3" xfId="4591"/>
    <cellStyle name="percentage difference 4" xfId="4685"/>
    <cellStyle name="percentage difference one decimal" xfId="783"/>
    <cellStyle name="percentage difference one decimal 2" xfId="1845"/>
    <cellStyle name="percentage difference one decimal 2 2" xfId="3898"/>
    <cellStyle name="percentage difference one decimal 3" xfId="4592"/>
    <cellStyle name="percentage difference one decimal 4" xfId="4893"/>
    <cellStyle name="percentage difference zero decimal" xfId="784"/>
    <cellStyle name="percentage difference zero decimal 2" xfId="1846"/>
    <cellStyle name="percentage difference zero decimal 2 2" xfId="3899"/>
    <cellStyle name="percentage difference zero decimal 3" xfId="4593"/>
    <cellStyle name="percentage difference zero decimal 4" xfId="4892"/>
    <cellStyle name="percentage difference_3.24-07" xfId="785"/>
    <cellStyle name="Percentual" xfId="2677"/>
    <cellStyle name="Percentuale 2" xfId="786"/>
    <cellStyle name="Percentuale 2 2" xfId="1847"/>
    <cellStyle name="Percentuale 2 3" xfId="3900"/>
    <cellStyle name="Percentuale 2 4" xfId="4594"/>
    <cellStyle name="Percentuale 2 5" xfId="4891"/>
    <cellStyle name="Ponto" xfId="2678"/>
    <cellStyle name="Porcentagem_SEP1196" xfId="2679"/>
    <cellStyle name="Porcentaje" xfId="2680"/>
    <cellStyle name="Porcentaje 2" xfId="960"/>
    <cellStyle name="Porcentual 10" xfId="12205"/>
    <cellStyle name="Porcentual 12" xfId="12206"/>
    <cellStyle name="Porcentual 13" xfId="12207"/>
    <cellStyle name="Porcentual 2" xfId="787"/>
    <cellStyle name="Porcentual 2 10" xfId="3020"/>
    <cellStyle name="Porcentual 2 11" xfId="2904"/>
    <cellStyle name="Porcentual 2 12" xfId="3063"/>
    <cellStyle name="Porcentual 2 13" xfId="3257"/>
    <cellStyle name="Porcentual 2 14" xfId="3361"/>
    <cellStyle name="Porcentual 2 15" xfId="3336"/>
    <cellStyle name="Porcentual 2 16" xfId="3283"/>
    <cellStyle name="Porcentual 2 17" xfId="3354"/>
    <cellStyle name="Porcentual 2 18" xfId="3441"/>
    <cellStyle name="Porcentual 2 19" xfId="3901"/>
    <cellStyle name="Porcentual 2 2" xfId="1848"/>
    <cellStyle name="Porcentual 2 3" xfId="2504"/>
    <cellStyle name="Porcentual 2 3 10" xfId="12208"/>
    <cellStyle name="Porcentual 2 3 11" xfId="12209"/>
    <cellStyle name="Porcentual 2 3 12" xfId="12210"/>
    <cellStyle name="Porcentual 2 3 13" xfId="12211"/>
    <cellStyle name="Porcentual 2 3 14" xfId="12212"/>
    <cellStyle name="Porcentual 2 3 15" xfId="12213"/>
    <cellStyle name="Porcentual 2 3 16" xfId="12214"/>
    <cellStyle name="Porcentual 2 3 17" xfId="12215"/>
    <cellStyle name="Porcentual 2 3 18" xfId="12216"/>
    <cellStyle name="Porcentual 2 3 19" xfId="12217"/>
    <cellStyle name="Porcentual 2 3 2" xfId="12218"/>
    <cellStyle name="Porcentual 2 3 20" xfId="12219"/>
    <cellStyle name="Porcentual 2 3 21" xfId="12220"/>
    <cellStyle name="Porcentual 2 3 22" xfId="12221"/>
    <cellStyle name="Porcentual 2 3 23" xfId="12222"/>
    <cellStyle name="Porcentual 2 3 24" xfId="12223"/>
    <cellStyle name="Porcentual 2 3 25" xfId="12224"/>
    <cellStyle name="Porcentual 2 3 26" xfId="12225"/>
    <cellStyle name="Porcentual 2 3 27" xfId="12226"/>
    <cellStyle name="Porcentual 2 3 28" xfId="12227"/>
    <cellStyle name="Porcentual 2 3 29" xfId="12228"/>
    <cellStyle name="Porcentual 2 3 3" xfId="12229"/>
    <cellStyle name="Porcentual 2 3 30" xfId="12230"/>
    <cellStyle name="Porcentual 2 3 31" xfId="12231"/>
    <cellStyle name="Porcentual 2 3 32" xfId="12232"/>
    <cellStyle name="Porcentual 2 3 33" xfId="12233"/>
    <cellStyle name="Porcentual 2 3 34" xfId="12234"/>
    <cellStyle name="Porcentual 2 3 35" xfId="12235"/>
    <cellStyle name="Porcentual 2 3 36" xfId="12236"/>
    <cellStyle name="Porcentual 2 3 37" xfId="12237"/>
    <cellStyle name="Porcentual 2 3 38" xfId="12238"/>
    <cellStyle name="Porcentual 2 3 39" xfId="12239"/>
    <cellStyle name="Porcentual 2 3 4" xfId="12240"/>
    <cellStyle name="Porcentual 2 3 40" xfId="12241"/>
    <cellStyle name="Porcentual 2 3 41" xfId="12242"/>
    <cellStyle name="Porcentual 2 3 42" xfId="12243"/>
    <cellStyle name="Porcentual 2 3 43" xfId="12244"/>
    <cellStyle name="Porcentual 2 3 44" xfId="12245"/>
    <cellStyle name="Porcentual 2 3 45" xfId="12246"/>
    <cellStyle name="Porcentual 2 3 46" xfId="12247"/>
    <cellStyle name="Porcentual 2 3 47" xfId="12248"/>
    <cellStyle name="Porcentual 2 3 48" xfId="12249"/>
    <cellStyle name="Porcentual 2 3 49" xfId="12250"/>
    <cellStyle name="Porcentual 2 3 5" xfId="12251"/>
    <cellStyle name="Porcentual 2 3 50" xfId="12252"/>
    <cellStyle name="Porcentual 2 3 51" xfId="12253"/>
    <cellStyle name="Porcentual 2 3 52" xfId="12254"/>
    <cellStyle name="Porcentual 2 3 53" xfId="12255"/>
    <cellStyle name="Porcentual 2 3 54" xfId="12256"/>
    <cellStyle name="Porcentual 2 3 55" xfId="12257"/>
    <cellStyle name="Porcentual 2 3 56" xfId="12258"/>
    <cellStyle name="Porcentual 2 3 57" xfId="12259"/>
    <cellStyle name="Porcentual 2 3 58" xfId="12260"/>
    <cellStyle name="Porcentual 2 3 59" xfId="12261"/>
    <cellStyle name="Porcentual 2 3 6" xfId="12262"/>
    <cellStyle name="Porcentual 2 3 60" xfId="12263"/>
    <cellStyle name="Porcentual 2 3 61" xfId="12264"/>
    <cellStyle name="Porcentual 2 3 62" xfId="12265"/>
    <cellStyle name="Porcentual 2 3 63" xfId="12266"/>
    <cellStyle name="Porcentual 2 3 7" xfId="12267"/>
    <cellStyle name="Porcentual 2 3 8" xfId="12268"/>
    <cellStyle name="Porcentual 2 3 9" xfId="12269"/>
    <cellStyle name="Porcentual 2 4" xfId="2708"/>
    <cellStyle name="Porcentual 2 5" xfId="2827"/>
    <cellStyle name="Porcentual 2 6" xfId="2860"/>
    <cellStyle name="Porcentual 2 7" xfId="2878"/>
    <cellStyle name="Porcentual 2 8" xfId="2893"/>
    <cellStyle name="Porcentual 2 9" xfId="2979"/>
    <cellStyle name="Porcentual 3" xfId="788"/>
    <cellStyle name="Porcentual 3 10" xfId="12270"/>
    <cellStyle name="Porcentual 3 11" xfId="12271"/>
    <cellStyle name="Porcentual 3 12" xfId="12272"/>
    <cellStyle name="Porcentual 3 13" xfId="12273"/>
    <cellStyle name="Porcentual 3 14" xfId="12274"/>
    <cellStyle name="Porcentual 3 15" xfId="12275"/>
    <cellStyle name="Porcentual 3 16" xfId="12276"/>
    <cellStyle name="Porcentual 3 17" xfId="12277"/>
    <cellStyle name="Porcentual 3 18" xfId="12278"/>
    <cellStyle name="Porcentual 3 19" xfId="12279"/>
    <cellStyle name="Porcentual 3 2" xfId="1849"/>
    <cellStyle name="Porcentual 3 20" xfId="12280"/>
    <cellStyle name="Porcentual 3 21" xfId="12281"/>
    <cellStyle name="Porcentual 3 22" xfId="12282"/>
    <cellStyle name="Porcentual 3 23" xfId="12283"/>
    <cellStyle name="Porcentual 3 24" xfId="12284"/>
    <cellStyle name="Porcentual 3 25" xfId="12285"/>
    <cellStyle name="Porcentual 3 26" xfId="12286"/>
    <cellStyle name="Porcentual 3 27" xfId="12287"/>
    <cellStyle name="Porcentual 3 28" xfId="12288"/>
    <cellStyle name="Porcentual 3 29" xfId="12289"/>
    <cellStyle name="Porcentual 3 3" xfId="4596"/>
    <cellStyle name="Porcentual 3 30" xfId="12290"/>
    <cellStyle name="Porcentual 3 31" xfId="12291"/>
    <cellStyle name="Porcentual 3 32" xfId="12292"/>
    <cellStyle name="Porcentual 3 33" xfId="12293"/>
    <cellStyle name="Porcentual 3 34" xfId="12294"/>
    <cellStyle name="Porcentual 3 35" xfId="12295"/>
    <cellStyle name="Porcentual 3 36" xfId="12296"/>
    <cellStyle name="Porcentual 3 37" xfId="12297"/>
    <cellStyle name="Porcentual 3 38" xfId="12298"/>
    <cellStyle name="Porcentual 3 39" xfId="12299"/>
    <cellStyle name="Porcentual 3 4" xfId="4960"/>
    <cellStyle name="Porcentual 3 40" xfId="12300"/>
    <cellStyle name="Porcentual 3 41" xfId="12301"/>
    <cellStyle name="Porcentual 3 42" xfId="12302"/>
    <cellStyle name="Porcentual 3 43" xfId="12303"/>
    <cellStyle name="Porcentual 3 44" xfId="12304"/>
    <cellStyle name="Porcentual 3 45" xfId="12305"/>
    <cellStyle name="Porcentual 3 46" xfId="12306"/>
    <cellStyle name="Porcentual 3 47" xfId="12307"/>
    <cellStyle name="Porcentual 3 48" xfId="12308"/>
    <cellStyle name="Porcentual 3 49" xfId="12309"/>
    <cellStyle name="Porcentual 3 5" xfId="12310"/>
    <cellStyle name="Porcentual 3 50" xfId="12311"/>
    <cellStyle name="Porcentual 3 51" xfId="12312"/>
    <cellStyle name="Porcentual 3 52" xfId="12313"/>
    <cellStyle name="Porcentual 3 53" xfId="12314"/>
    <cellStyle name="Porcentual 3 54" xfId="12315"/>
    <cellStyle name="Porcentual 3 55" xfId="12316"/>
    <cellStyle name="Porcentual 3 56" xfId="12317"/>
    <cellStyle name="Porcentual 3 57" xfId="12318"/>
    <cellStyle name="Porcentual 3 58" xfId="12319"/>
    <cellStyle name="Porcentual 3 59" xfId="12320"/>
    <cellStyle name="Porcentual 3 6" xfId="12321"/>
    <cellStyle name="Porcentual 3 60" xfId="12322"/>
    <cellStyle name="Porcentual 3 61" xfId="12323"/>
    <cellStyle name="Porcentual 3 62" xfId="12324"/>
    <cellStyle name="Porcentual 3 63" xfId="12325"/>
    <cellStyle name="Porcentual 3 64" xfId="12326"/>
    <cellStyle name="Porcentual 3 65" xfId="12327"/>
    <cellStyle name="Porcentual 3 66" xfId="12328"/>
    <cellStyle name="Porcentual 3 7" xfId="12329"/>
    <cellStyle name="Porcentual 3 8" xfId="12330"/>
    <cellStyle name="Porcentual 3 9" xfId="12331"/>
    <cellStyle name="Porcentual 4" xfId="789"/>
    <cellStyle name="Porcentual 4 10" xfId="12332"/>
    <cellStyle name="Porcentual 4 11" xfId="12333"/>
    <cellStyle name="Porcentual 4 12" xfId="12334"/>
    <cellStyle name="Porcentual 4 13" xfId="12335"/>
    <cellStyle name="Porcentual 4 14" xfId="12336"/>
    <cellStyle name="Porcentual 4 15" xfId="12337"/>
    <cellStyle name="Porcentual 4 16" xfId="12338"/>
    <cellStyle name="Porcentual 4 17" xfId="12339"/>
    <cellStyle name="Porcentual 4 18" xfId="12340"/>
    <cellStyle name="Porcentual 4 19" xfId="12341"/>
    <cellStyle name="Porcentual 4 2" xfId="2483"/>
    <cellStyle name="Porcentual 4 20" xfId="12342"/>
    <cellStyle name="Porcentual 4 21" xfId="12343"/>
    <cellStyle name="Porcentual 4 22" xfId="12344"/>
    <cellStyle name="Porcentual 4 23" xfId="12345"/>
    <cellStyle name="Porcentual 4 24" xfId="12346"/>
    <cellStyle name="Porcentual 4 25" xfId="12347"/>
    <cellStyle name="Porcentual 4 26" xfId="12348"/>
    <cellStyle name="Porcentual 4 27" xfId="12349"/>
    <cellStyle name="Porcentual 4 28" xfId="12350"/>
    <cellStyle name="Porcentual 4 29" xfId="12351"/>
    <cellStyle name="Porcentual 4 3" xfId="12352"/>
    <cellStyle name="Porcentual 4 30" xfId="12353"/>
    <cellStyle name="Porcentual 4 31" xfId="12354"/>
    <cellStyle name="Porcentual 4 32" xfId="12355"/>
    <cellStyle name="Porcentual 4 33" xfId="12356"/>
    <cellStyle name="Porcentual 4 34" xfId="12357"/>
    <cellStyle name="Porcentual 4 35" xfId="12358"/>
    <cellStyle name="Porcentual 4 36" xfId="12359"/>
    <cellStyle name="Porcentual 4 37" xfId="12360"/>
    <cellStyle name="Porcentual 4 38" xfId="12361"/>
    <cellStyle name="Porcentual 4 39" xfId="12362"/>
    <cellStyle name="Porcentual 4 4" xfId="12363"/>
    <cellStyle name="Porcentual 4 40" xfId="12364"/>
    <cellStyle name="Porcentual 4 41" xfId="12365"/>
    <cellStyle name="Porcentual 4 42" xfId="12366"/>
    <cellStyle name="Porcentual 4 43" xfId="12367"/>
    <cellStyle name="Porcentual 4 44" xfId="12368"/>
    <cellStyle name="Porcentual 4 45" xfId="12369"/>
    <cellStyle name="Porcentual 4 46" xfId="12370"/>
    <cellStyle name="Porcentual 4 47" xfId="12371"/>
    <cellStyle name="Porcentual 4 48" xfId="12372"/>
    <cellStyle name="Porcentual 4 49" xfId="12373"/>
    <cellStyle name="Porcentual 4 5" xfId="12374"/>
    <cellStyle name="Porcentual 4 50" xfId="12375"/>
    <cellStyle name="Porcentual 4 51" xfId="12376"/>
    <cellStyle name="Porcentual 4 52" xfId="12377"/>
    <cellStyle name="Porcentual 4 53" xfId="12378"/>
    <cellStyle name="Porcentual 4 54" xfId="12379"/>
    <cellStyle name="Porcentual 4 55" xfId="12380"/>
    <cellStyle name="Porcentual 4 56" xfId="12381"/>
    <cellStyle name="Porcentual 4 57" xfId="12382"/>
    <cellStyle name="Porcentual 4 58" xfId="12383"/>
    <cellStyle name="Porcentual 4 59" xfId="12384"/>
    <cellStyle name="Porcentual 4 6" xfId="12385"/>
    <cellStyle name="Porcentual 4 60" xfId="12386"/>
    <cellStyle name="Porcentual 4 61" xfId="12387"/>
    <cellStyle name="Porcentual 4 62" xfId="12388"/>
    <cellStyle name="Porcentual 4 63" xfId="12389"/>
    <cellStyle name="Porcentual 4 64" xfId="12390"/>
    <cellStyle name="Porcentual 4 7" xfId="12391"/>
    <cellStyle name="Porcentual 4 8" xfId="12392"/>
    <cellStyle name="Porcentual 4 9" xfId="12393"/>
    <cellStyle name="Porcentual 8" xfId="12394"/>
    <cellStyle name="Porcentual 9" xfId="12395"/>
    <cellStyle name="Publication" xfId="790"/>
    <cellStyle name="Punto" xfId="2682"/>
    <cellStyle name="Punto0" xfId="2683"/>
    <cellStyle name="Red Text" xfId="791"/>
    <cellStyle name="Red Text 10" xfId="12396"/>
    <cellStyle name="Red Text 11" xfId="12397"/>
    <cellStyle name="Red Text 12" xfId="12398"/>
    <cellStyle name="Red Text 13" xfId="12399"/>
    <cellStyle name="Red Text 14" xfId="12400"/>
    <cellStyle name="Red Text 15" xfId="12401"/>
    <cellStyle name="Red Text 16" xfId="12402"/>
    <cellStyle name="Red Text 17" xfId="12403"/>
    <cellStyle name="Red Text 18" xfId="12404"/>
    <cellStyle name="Red Text 19" xfId="12405"/>
    <cellStyle name="Red Text 2" xfId="1850"/>
    <cellStyle name="Red Text 2 2" xfId="3902"/>
    <cellStyle name="Red Text 20" xfId="12406"/>
    <cellStyle name="Red Text 21" xfId="12407"/>
    <cellStyle name="Red Text 22" xfId="12408"/>
    <cellStyle name="Red Text 23" xfId="12409"/>
    <cellStyle name="Red Text 24" xfId="12410"/>
    <cellStyle name="Red Text 25" xfId="12411"/>
    <cellStyle name="Red Text 26" xfId="12412"/>
    <cellStyle name="Red Text 27" xfId="12413"/>
    <cellStyle name="Red Text 28" xfId="12414"/>
    <cellStyle name="Red Text 29" xfId="12415"/>
    <cellStyle name="Red Text 3" xfId="4599"/>
    <cellStyle name="Red Text 30" xfId="12416"/>
    <cellStyle name="Red Text 31" xfId="12417"/>
    <cellStyle name="Red Text 32" xfId="12418"/>
    <cellStyle name="Red Text 33" xfId="12419"/>
    <cellStyle name="Red Text 34" xfId="12420"/>
    <cellStyle name="Red Text 35" xfId="12421"/>
    <cellStyle name="Red Text 36" xfId="12422"/>
    <cellStyle name="Red Text 37" xfId="12423"/>
    <cellStyle name="Red Text 38" xfId="12424"/>
    <cellStyle name="Red Text 39" xfId="12425"/>
    <cellStyle name="Red Text 4" xfId="4890"/>
    <cellStyle name="Red Text 40" xfId="12426"/>
    <cellStyle name="Red Text 41" xfId="12427"/>
    <cellStyle name="Red Text 42" xfId="12428"/>
    <cellStyle name="Red Text 43" xfId="12429"/>
    <cellStyle name="Red Text 44" xfId="12430"/>
    <cellStyle name="Red Text 45" xfId="12431"/>
    <cellStyle name="Red Text 46" xfId="12432"/>
    <cellStyle name="Red Text 47" xfId="12433"/>
    <cellStyle name="Red Text 48" xfId="12434"/>
    <cellStyle name="Red Text 49" xfId="12435"/>
    <cellStyle name="Red Text 5" xfId="12436"/>
    <cellStyle name="Red Text 50" xfId="12437"/>
    <cellStyle name="Red Text 51" xfId="12438"/>
    <cellStyle name="Red Text 52" xfId="12439"/>
    <cellStyle name="Red Text 53" xfId="12440"/>
    <cellStyle name="Red Text 54" xfId="12441"/>
    <cellStyle name="Red Text 55" xfId="12442"/>
    <cellStyle name="Red Text 56" xfId="12443"/>
    <cellStyle name="Red Text 57" xfId="12444"/>
    <cellStyle name="Red Text 58" xfId="12445"/>
    <cellStyle name="Red Text 59" xfId="12446"/>
    <cellStyle name="Red Text 6" xfId="12447"/>
    <cellStyle name="Red Text 60" xfId="12448"/>
    <cellStyle name="Red Text 61" xfId="12449"/>
    <cellStyle name="Red Text 62" xfId="12450"/>
    <cellStyle name="Red Text 63" xfId="12451"/>
    <cellStyle name="Red Text 64" xfId="12452"/>
    <cellStyle name="Red Text 65" xfId="12453"/>
    <cellStyle name="Red Text 66" xfId="12454"/>
    <cellStyle name="Red Text 7" xfId="12455"/>
    <cellStyle name="Red Text 8" xfId="12456"/>
    <cellStyle name="Red Text 9" xfId="12457"/>
    <cellStyle name="s" xfId="792"/>
    <cellStyle name="s 2" xfId="1851"/>
    <cellStyle name="s 2 2" xfId="3903"/>
    <cellStyle name="s 3" xfId="4600"/>
    <cellStyle name="s 4" xfId="4684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2"/>
    <cellStyle name="s_Sheet5 3" xfId="4604"/>
    <cellStyle name="s_Sheet5 4" xfId="4888"/>
    <cellStyle name="s_Sheet5_3.22-08" xfId="797"/>
    <cellStyle name="s_Sheet5_3.22-08 2" xfId="1853"/>
    <cellStyle name="s_Sheet5_3.22-08 3" xfId="4605"/>
    <cellStyle name="s_Sheet5_3.22-08 4" xfId="4887"/>
    <cellStyle name="s_Sheet5_3.22-08_RD en Cifras 2010. Precios" xfId="798"/>
    <cellStyle name="s_Sheet5_3.22-08_RD en Cifras 2010. Precios 10" xfId="3191"/>
    <cellStyle name="s_Sheet5_3.22-08_RD en Cifras 2010. Precios 11" xfId="3348"/>
    <cellStyle name="s_Sheet5_3.22-08_RD en Cifras 2010. Precios 12" xfId="3442"/>
    <cellStyle name="s_Sheet5_3.22-08_RD en Cifras 2010. Precios 13" xfId="3904"/>
    <cellStyle name="s_Sheet5_3.22-08_RD en Cifras 2010. Precios 14" xfId="4606"/>
    <cellStyle name="s_Sheet5_3.22-08_RD en Cifras 2010. Precios 15" xfId="4886"/>
    <cellStyle name="s_Sheet5_3.22-08_RD en Cifras 2010. Precios 2" xfId="1854"/>
    <cellStyle name="s_Sheet5_3.22-08_RD en Cifras 2010. Precios 3" xfId="2982"/>
    <cellStyle name="s_Sheet5_3.22-08_RD en Cifras 2010. Precios 4" xfId="3019"/>
    <cellStyle name="s_Sheet5_3.22-08_RD en Cifras 2010. Precios 5" xfId="3010"/>
    <cellStyle name="s_Sheet5_3.22-08_RD en Cifras 2010. Precios 6" xfId="2906"/>
    <cellStyle name="s_Sheet5_3.22-08_RD en Cifras 2010. Precios 7" xfId="3258"/>
    <cellStyle name="s_Sheet5_3.22-08_RD en Cifras 2010. Precios 8" xfId="3168"/>
    <cellStyle name="s_Sheet5_3.22-08_RD en Cifras 2010. Precios 9" xfId="3217"/>
    <cellStyle name="s_Sheet5_3.22-08_RD en Cifras 2010. Precios_Dominicana en cifras economicas consolidado para complet 3-" xfId="1855"/>
    <cellStyle name="s_Sheet5_3.22-08_RD en Cifras 2010. Precios_homicidio 2010" xfId="1856"/>
    <cellStyle name="s_Sheet5_3.22-08_RD en Cifras 2010. Precios_Libro2" xfId="1857"/>
    <cellStyle name="s_Sheet5_3.22-08_RD en Cifras 2010. Precios_RD Cifras 2011" xfId="1925"/>
    <cellStyle name="s_Sheet5_3.24-07" xfId="799"/>
    <cellStyle name="s_Sheet5_3.24-07 10" xfId="1859"/>
    <cellStyle name="s_Sheet5_3.24-07 10 2" xfId="2484"/>
    <cellStyle name="s_Sheet5_3.24-07 11" xfId="1860"/>
    <cellStyle name="s_Sheet5_3.24-07 11 2" xfId="2485"/>
    <cellStyle name="s_Sheet5_3.24-07 12" xfId="1861"/>
    <cellStyle name="s_Sheet5_3.24-07 12 2" xfId="2486"/>
    <cellStyle name="s_Sheet5_3.24-07 13" xfId="2487"/>
    <cellStyle name="s_Sheet5_3.24-07 14" xfId="2984"/>
    <cellStyle name="s_Sheet5_3.24-07 15" xfId="3018"/>
    <cellStyle name="s_Sheet5_3.24-07 16" xfId="3050"/>
    <cellStyle name="s_Sheet5_3.24-07 17" xfId="2938"/>
    <cellStyle name="s_Sheet5_3.24-07 18" xfId="3259"/>
    <cellStyle name="s_Sheet5_3.24-07 19" xfId="3167"/>
    <cellStyle name="s_Sheet5_3.24-07 2" xfId="1858"/>
    <cellStyle name="s_Sheet5_3.24-07 2 2" xfId="2488"/>
    <cellStyle name="s_Sheet5_3.24-07 20" xfId="3218"/>
    <cellStyle name="s_Sheet5_3.24-07 21" xfId="3120"/>
    <cellStyle name="s_Sheet5_3.24-07 22" xfId="3204"/>
    <cellStyle name="s_Sheet5_3.24-07 23" xfId="3443"/>
    <cellStyle name="s_Sheet5_3.24-07 24" xfId="3905"/>
    <cellStyle name="s_Sheet5_3.24-07 25" xfId="4607"/>
    <cellStyle name="s_Sheet5_3.24-07 26" xfId="4956"/>
    <cellStyle name="s_Sheet5_3.24-07 3" xfId="1862"/>
    <cellStyle name="s_Sheet5_3.24-07 3 2" xfId="2489"/>
    <cellStyle name="s_Sheet5_3.24-07 4" xfId="1863"/>
    <cellStyle name="s_Sheet5_3.24-07 4 2" xfId="2490"/>
    <cellStyle name="s_Sheet5_3.24-07 5" xfId="1864"/>
    <cellStyle name="s_Sheet5_3.24-07 5 2" xfId="2491"/>
    <cellStyle name="s_Sheet5_3.24-07 6" xfId="1865"/>
    <cellStyle name="s_Sheet5_3.24-07 6 2" xfId="2492"/>
    <cellStyle name="s_Sheet5_3.24-07 7" xfId="1866"/>
    <cellStyle name="s_Sheet5_3.24-07 7 2" xfId="2493"/>
    <cellStyle name="s_Sheet5_3.24-07 8" xfId="1867"/>
    <cellStyle name="s_Sheet5_3.24-07 8 2" xfId="2494"/>
    <cellStyle name="s_Sheet5_3.24-07 9" xfId="1868"/>
    <cellStyle name="s_Sheet5_3.24-07 9 2" xfId="2495"/>
    <cellStyle name="s_Sheet5_3.24-07_3.21-01" xfId="800"/>
    <cellStyle name="s_Sheet5_3.24-07_3.21-01 10" xfId="3190"/>
    <cellStyle name="s_Sheet5_3.24-07_3.21-01 11" xfId="3355"/>
    <cellStyle name="s_Sheet5_3.24-07_3.21-01 12" xfId="3444"/>
    <cellStyle name="s_Sheet5_3.24-07_3.21-01 13" xfId="3906"/>
    <cellStyle name="s_Sheet5_3.24-07_3.21-01 14" xfId="4608"/>
    <cellStyle name="s_Sheet5_3.24-07_3.21-01 15" xfId="4884"/>
    <cellStyle name="s_Sheet5_3.24-07_3.21-01 2" xfId="1869"/>
    <cellStyle name="s_Sheet5_3.24-07_3.21-01 3" xfId="2985"/>
    <cellStyle name="s_Sheet5_3.24-07_3.21-01 4" xfId="2918"/>
    <cellStyle name="s_Sheet5_3.24-07_3.21-01 5" xfId="3051"/>
    <cellStyle name="s_Sheet5_3.24-07_3.21-01 6" xfId="3034"/>
    <cellStyle name="s_Sheet5_3.24-07_3.21-01 7" xfId="3260"/>
    <cellStyle name="s_Sheet5_3.24-07_3.21-01 8" xfId="3166"/>
    <cellStyle name="s_Sheet5_3.24-07_3.21-01 9" xfId="3219"/>
    <cellStyle name="s_Sheet5_3.24-07_3.21-01_Dominicana en cifras economicas consolidado para complet 3-" xfId="1870"/>
    <cellStyle name="s_Sheet5_3.24-07_3.21-01_homicidio 2010" xfId="1871"/>
    <cellStyle name="s_Sheet5_3.24-07_3.21-01_Libro2" xfId="1872"/>
    <cellStyle name="s_Sheet5_3.24-07_3.21-01_RD Cifras 2011" xfId="1926"/>
    <cellStyle name="s_Sheet5_3.24-07_Dominicana en cifras economicas consolidado para complet 3-" xfId="1873"/>
    <cellStyle name="s_Sheet5_3.24-07_homicidio 2010" xfId="1874"/>
    <cellStyle name="s_Sheet5_3.24-07_Libro2" xfId="1875"/>
    <cellStyle name="s_Sheet5_3.24-07_RD Cifras 2011" xfId="1927"/>
    <cellStyle name="s_Sheet5_Dominicana en Cifras 2009" xfId="1876"/>
    <cellStyle name="s_Sheet5_Dominicana en Cifras 2010" xfId="801"/>
    <cellStyle name="s_Sheet5_Dominicana en Cifras 2010 2" xfId="1877"/>
    <cellStyle name="s_Sheet5_Dominicana en Cifras 2010 3" xfId="4610"/>
    <cellStyle name="s_Sheet5_Dominicana en Cifras 2010 4" xfId="4683"/>
    <cellStyle name="s_Sheet5_Dominicana en Cifras 2011" xfId="1878"/>
    <cellStyle name="s_Sheet5_Dominicana en Cifras 2011." xfId="1879"/>
    <cellStyle name="s_Sheet5_RD en Cifras 2010. Precios" xfId="802"/>
    <cellStyle name="s_Sheet5_RD en Cifras 2010. Precios 10" xfId="3189"/>
    <cellStyle name="s_Sheet5_RD en Cifras 2010. Precios 11" xfId="3356"/>
    <cellStyle name="s_Sheet5_RD en Cifras 2010. Precios 12" xfId="3445"/>
    <cellStyle name="s_Sheet5_RD en Cifras 2010. Precios 13" xfId="3907"/>
    <cellStyle name="s_Sheet5_RD en Cifras 2010. Precios 14" xfId="4611"/>
    <cellStyle name="s_Sheet5_RD en Cifras 2010. Precios 15" xfId="4681"/>
    <cellStyle name="s_Sheet5_RD en Cifras 2010. Precios 2" xfId="1880"/>
    <cellStyle name="s_Sheet5_RD en Cifras 2010. Precios 3" xfId="2986"/>
    <cellStyle name="s_Sheet5_RD en Cifras 2010. Precios 4" xfId="2917"/>
    <cellStyle name="s_Sheet5_RD en Cifras 2010. Precios 5" xfId="3011"/>
    <cellStyle name="s_Sheet5_RD en Cifras 2010. Precios 6" xfId="2905"/>
    <cellStyle name="s_Sheet5_RD en Cifras 2010. Precios 7" xfId="3261"/>
    <cellStyle name="s_Sheet5_RD en Cifras 2010. Precios 8" xfId="3165"/>
    <cellStyle name="s_Sheet5_RD en Cifras 2010. Precios 9" xfId="3337"/>
    <cellStyle name="s_Sheet5_RD en Cifras 2010. Precios_Dominicana en cifras economicas consolidado para complet 3-" xfId="1881"/>
    <cellStyle name="s_Sheet5_RD en Cifras 2010. Precios_homicidio 2010" xfId="1882"/>
    <cellStyle name="s_Sheet5_RD en Cifras 2010. Precios_Libro2" xfId="1883"/>
    <cellStyle name="s_Sheet5_RD en Cifras 2010. Precios_RD Cifras 2011" xfId="1928"/>
    <cellStyle name="s_Sheet5_RD en Cifras 2010_Comercio Exterior" xfId="803"/>
    <cellStyle name="s_Sheet5_RD en Cifras 2010_Comercio Exterior 2" xfId="1884"/>
    <cellStyle name="s_Sheet5_RD en Cifras 2010_Comercio Exterior 3" xfId="4613"/>
    <cellStyle name="s_Sheet5_RD en Cifras 2010_Comercio Exterior 4" xfId="4882"/>
    <cellStyle name="s_Sheet5_RD en Cifras 2010_Comercio Exterior_RD en Cifras 2010. Precios" xfId="804"/>
    <cellStyle name="s_Sheet5_RD en Cifras 2010_Comercio Exterior_RD en Cifras 2010. Precios 10" xfId="3279"/>
    <cellStyle name="s_Sheet5_RD en Cifras 2010_Comercio Exterior_RD en Cifras 2010. Precios 11" xfId="3148"/>
    <cellStyle name="s_Sheet5_RD en Cifras 2010_Comercio Exterior_RD en Cifras 2010. Precios 12" xfId="3446"/>
    <cellStyle name="s_Sheet5_RD en Cifras 2010_Comercio Exterior_RD en Cifras 2010. Precios 13" xfId="3908"/>
    <cellStyle name="s_Sheet5_RD en Cifras 2010_Comercio Exterior_RD en Cifras 2010. Precios 14" xfId="4614"/>
    <cellStyle name="s_Sheet5_RD en Cifras 2010_Comercio Exterior_RD en Cifras 2010. Precios 15" xfId="4881"/>
    <cellStyle name="s_Sheet5_RD en Cifras 2010_Comercio Exterior_RD en Cifras 2010. Precios 2" xfId="1885"/>
    <cellStyle name="s_Sheet5_RD en Cifras 2010_Comercio Exterior_RD en Cifras 2010. Precios 3" xfId="2987"/>
    <cellStyle name="s_Sheet5_RD en Cifras 2010_Comercio Exterior_RD en Cifras 2010. Precios 4" xfId="2916"/>
    <cellStyle name="s_Sheet5_RD en Cifras 2010_Comercio Exterior_RD en Cifras 2010. Precios 5" xfId="3052"/>
    <cellStyle name="s_Sheet5_RD en Cifras 2010_Comercio Exterior_RD en Cifras 2010. Precios 6" xfId="3068"/>
    <cellStyle name="s_Sheet5_RD en Cifras 2010_Comercio Exterior_RD en Cifras 2010. Precios 7" xfId="3263"/>
    <cellStyle name="s_Sheet5_RD en Cifras 2010_Comercio Exterior_RD en Cifras 2010. Precios 8" xfId="3164"/>
    <cellStyle name="s_Sheet5_RD en Cifras 2010_Comercio Exterior_RD en Cifras 2010. Precios 9" xfId="3338"/>
    <cellStyle name="s_Sheet5_RD en Cifras 2010_Comercio Exterior_RD en Cifras 2010. Precios_Dominicana en cifras economicas consolidado para complet 3-" xfId="1886"/>
    <cellStyle name="s_Sheet5_RD en Cifras 2010_Comercio Exterior_RD en Cifras 2010. Precios_homicidio 2010" xfId="1887"/>
    <cellStyle name="s_Sheet5_RD en Cifras 2010_Comercio Exterior_RD en Cifras 2010. Precios_Libro2" xfId="1888"/>
    <cellStyle name="s_Sheet5_RD en Cifras 2010_Comercio Exterior_RD en Cifras 2010. Precios_RD Cifras 2011" xfId="1929"/>
    <cellStyle name="s_Volumen de la Producción Industrial para el anuario EE.2010" xfId="805"/>
    <cellStyle name="Salida 2" xfId="806"/>
    <cellStyle name="Salida 2 2" xfId="941"/>
    <cellStyle name="Salida 2 2 2" xfId="1890"/>
    <cellStyle name="Salida 2 2 2 2" xfId="4030"/>
    <cellStyle name="Salida 2 3" xfId="4616"/>
    <cellStyle name="Salida 2 4" xfId="4969"/>
    <cellStyle name="Salida 3" xfId="942"/>
    <cellStyle name="Salida 3 2" xfId="1891"/>
    <cellStyle name="Salida 3 2 2" xfId="4031"/>
    <cellStyle name="Salida 3 3" xfId="4617"/>
    <cellStyle name="Salida 3 4" xfId="4954"/>
    <cellStyle name="Salida 4" xfId="943"/>
    <cellStyle name="Salida 4 2" xfId="1892"/>
    <cellStyle name="Salida 4 2 2" xfId="4032"/>
    <cellStyle name="Salida 4 3" xfId="4618"/>
    <cellStyle name="Salida 4 4" xfId="4880"/>
    <cellStyle name="Salida 5" xfId="1889"/>
    <cellStyle name="Salida 5 2" xfId="3909"/>
    <cellStyle name="Salida 6" xfId="4615"/>
    <cellStyle name="Salida 7" xfId="4860"/>
    <cellStyle name="Sep. milhar [2]" xfId="2684"/>
    <cellStyle name="Separador de m" xfId="2685"/>
    <cellStyle name="Separador de milhares [0]_A" xfId="2686"/>
    <cellStyle name="Separador de milhares_A" xfId="2687"/>
    <cellStyle name="Style 27" xfId="2688"/>
    <cellStyle name="Testo avviso" xfId="807"/>
    <cellStyle name="Testo descrittivo" xfId="808"/>
    <cellStyle name="Text" xfId="2689"/>
    <cellStyle name="Texto de advertencia 2" xfId="809"/>
    <cellStyle name="Texto de advertencia 2 2" xfId="1893"/>
    <cellStyle name="Texto de advertencia 2 2 2" xfId="4033"/>
    <cellStyle name="Texto de advertencia 2 3" xfId="4619"/>
    <cellStyle name="Texto de advertencia 2 4" xfId="4865"/>
    <cellStyle name="Texto de advertencia 3" xfId="944"/>
    <cellStyle name="Texto de advertencia 3 2" xfId="1894"/>
    <cellStyle name="Texto de advertencia 3 2 2" xfId="4034"/>
    <cellStyle name="Texto de advertencia 3 3" xfId="4620"/>
    <cellStyle name="Texto de advertencia 3 4" xfId="4970"/>
    <cellStyle name="Texto de advertencia 4" xfId="945"/>
    <cellStyle name="Texto de advertencia 4 2" xfId="1895"/>
    <cellStyle name="Texto de advertencia 4 2 2" xfId="4035"/>
    <cellStyle name="Texto de advertencia 4 3" xfId="4621"/>
    <cellStyle name="Texto de advertencia 4 4" xfId="4953"/>
    <cellStyle name="Texto de advertencia 5" xfId="3910"/>
    <cellStyle name="Texto explicativo 2" xfId="810"/>
    <cellStyle name="Texto explicativo 2 2" xfId="1897"/>
    <cellStyle name="Texto explicativo 2 2 2" xfId="4036"/>
    <cellStyle name="Texto explicativo 2 3" xfId="4623"/>
    <cellStyle name="Texto explicativo 2 4" xfId="4680"/>
    <cellStyle name="Texto explicativo 3" xfId="946"/>
    <cellStyle name="Texto explicativo 3 2" xfId="1898"/>
    <cellStyle name="Texto explicativo 3 2 2" xfId="4037"/>
    <cellStyle name="Texto explicativo 3 3" xfId="4624"/>
    <cellStyle name="Texto explicativo 3 4" xfId="4286"/>
    <cellStyle name="Texto explicativo 4" xfId="947"/>
    <cellStyle name="Texto explicativo 4 2" xfId="1899"/>
    <cellStyle name="Texto explicativo 4 2 2" xfId="4038"/>
    <cellStyle name="Texto explicativo 4 3" xfId="4625"/>
    <cellStyle name="Texto explicativo 4 4" xfId="4992"/>
    <cellStyle name="Texto explicativo 5" xfId="1896"/>
    <cellStyle name="Texto explicativo 5 2" xfId="3911"/>
    <cellStyle name="Texto explicativo 6" xfId="4622"/>
    <cellStyle name="Texto explicativo 7" xfId="4879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2"/>
    <cellStyle name="Título 1 2 2 2" xfId="4039"/>
    <cellStyle name="Título 1 2 3" xfId="4628"/>
    <cellStyle name="Título 1 2 4" xfId="4878"/>
    <cellStyle name="Título 1 3" xfId="948"/>
    <cellStyle name="Título 1 3 2" xfId="1903"/>
    <cellStyle name="Título 1 3 2 2" xfId="4040"/>
    <cellStyle name="Título 1 3 3" xfId="4629"/>
    <cellStyle name="Título 1 3 4" xfId="4679"/>
    <cellStyle name="Título 1 4" xfId="949"/>
    <cellStyle name="Título 1 4 2" xfId="1904"/>
    <cellStyle name="Título 1 4 2 2" xfId="4041"/>
    <cellStyle name="Título 1 4 3" xfId="4630"/>
    <cellStyle name="Título 1 4 4" xfId="4284"/>
    <cellStyle name="Título 1 5" xfId="1901"/>
    <cellStyle name="Título 1 5 2" xfId="3913"/>
    <cellStyle name="Título 1 6" xfId="4627"/>
    <cellStyle name="Título 1 7" xfId="4952"/>
    <cellStyle name="Título 2 2" xfId="820"/>
    <cellStyle name="Título 2 2 2" xfId="1906"/>
    <cellStyle name="Título 2 2 2 2" xfId="4042"/>
    <cellStyle name="Título 2 2 3" xfId="4632"/>
    <cellStyle name="Título 2 2 4" xfId="4677"/>
    <cellStyle name="Título 2 3" xfId="950"/>
    <cellStyle name="Título 2 3 2" xfId="1907"/>
    <cellStyle name="Título 2 3 2 2" xfId="4043"/>
    <cellStyle name="Título 2 3 3" xfId="4633"/>
    <cellStyle name="Título 2 3 4" xfId="4935"/>
    <cellStyle name="Título 2 4" xfId="951"/>
    <cellStyle name="Título 2 4 2" xfId="1908"/>
    <cellStyle name="Título 2 4 2 2" xfId="4044"/>
    <cellStyle name="Título 2 4 3" xfId="4634"/>
    <cellStyle name="Título 2 4 4" xfId="4870"/>
    <cellStyle name="Título 2 5" xfId="1905"/>
    <cellStyle name="Título 2 5 2" xfId="3914"/>
    <cellStyle name="Título 2 6" xfId="4631"/>
    <cellStyle name="Título 2 7" xfId="4678"/>
    <cellStyle name="Título 3 2" xfId="821"/>
    <cellStyle name="Título 3 2 2" xfId="1910"/>
    <cellStyle name="Título 3 2 2 2" xfId="4045"/>
    <cellStyle name="Título 3 2 3" xfId="4636"/>
    <cellStyle name="Título 3 2 4" xfId="4951"/>
    <cellStyle name="Título 3 3" xfId="952"/>
    <cellStyle name="Título 3 3 2" xfId="1911"/>
    <cellStyle name="Título 3 3 2 2" xfId="4046"/>
    <cellStyle name="Título 3 3 3" xfId="4637"/>
    <cellStyle name="Título 3 3 4" xfId="4877"/>
    <cellStyle name="Título 3 4" xfId="953"/>
    <cellStyle name="Título 3 4 2" xfId="1912"/>
    <cellStyle name="Título 3 4 2 2" xfId="4047"/>
    <cellStyle name="Título 3 4 3" xfId="4638"/>
    <cellStyle name="Título 3 4 4" xfId="4854"/>
    <cellStyle name="Título 3 5" xfId="1909"/>
    <cellStyle name="Título 3 5 2" xfId="3915"/>
    <cellStyle name="Título 3 6" xfId="4635"/>
    <cellStyle name="Título 3 7" xfId="4972"/>
    <cellStyle name="Título 4" xfId="818"/>
    <cellStyle name="Título 4 2" xfId="1913"/>
    <cellStyle name="Título 4 2 2" xfId="4048"/>
    <cellStyle name="Título 4 3" xfId="4639"/>
    <cellStyle name="Título 4 4" xfId="5013"/>
    <cellStyle name="Título 5" xfId="954"/>
    <cellStyle name="Título 5 2" xfId="1914"/>
    <cellStyle name="Título 5 2 2" xfId="4049"/>
    <cellStyle name="Título 5 3" xfId="4640"/>
    <cellStyle name="Título 5 4" xfId="4871"/>
    <cellStyle name="Título 6" xfId="955"/>
    <cellStyle name="Título 6 2" xfId="1915"/>
    <cellStyle name="Título 6 2 2" xfId="4050"/>
    <cellStyle name="Título 6 3" xfId="4641"/>
    <cellStyle name="Título 6 4" xfId="4973"/>
    <cellStyle name="Título 7" xfId="1900"/>
    <cellStyle name="Título 7 2" xfId="3912"/>
    <cellStyle name="Título 8" xfId="4626"/>
    <cellStyle name="Título 9" xfId="4971"/>
    <cellStyle name="Titulo1" xfId="2690"/>
    <cellStyle name="Titulo2" xfId="2691"/>
    <cellStyle name="TopGrey" xfId="822"/>
    <cellStyle name="TopGrey 10" xfId="12458"/>
    <cellStyle name="TopGrey 11" xfId="12459"/>
    <cellStyle name="TopGrey 12" xfId="12460"/>
    <cellStyle name="TopGrey 13" xfId="12461"/>
    <cellStyle name="TopGrey 14" xfId="12462"/>
    <cellStyle name="TopGrey 15" xfId="12463"/>
    <cellStyle name="TopGrey 16" xfId="12464"/>
    <cellStyle name="TopGrey 17" xfId="12465"/>
    <cellStyle name="TopGrey 18" xfId="12466"/>
    <cellStyle name="TopGrey 19" xfId="12467"/>
    <cellStyle name="TopGrey 2" xfId="1916"/>
    <cellStyle name="TopGrey 2 2" xfId="3916"/>
    <cellStyle name="TopGrey 20" xfId="12468"/>
    <cellStyle name="TopGrey 21" xfId="12469"/>
    <cellStyle name="TopGrey 22" xfId="12470"/>
    <cellStyle name="TopGrey 23" xfId="12471"/>
    <cellStyle name="TopGrey 24" xfId="12472"/>
    <cellStyle name="TopGrey 25" xfId="12473"/>
    <cellStyle name="TopGrey 26" xfId="12474"/>
    <cellStyle name="TopGrey 27" xfId="12475"/>
    <cellStyle name="TopGrey 28" xfId="12476"/>
    <cellStyle name="TopGrey 29" xfId="12477"/>
    <cellStyle name="TopGrey 3" xfId="4642"/>
    <cellStyle name="TopGrey 30" xfId="12478"/>
    <cellStyle name="TopGrey 31" xfId="12479"/>
    <cellStyle name="TopGrey 32" xfId="12480"/>
    <cellStyle name="TopGrey 33" xfId="12481"/>
    <cellStyle name="TopGrey 34" xfId="12482"/>
    <cellStyle name="TopGrey 35" xfId="12483"/>
    <cellStyle name="TopGrey 36" xfId="12484"/>
    <cellStyle name="TopGrey 37" xfId="12485"/>
    <cellStyle name="TopGrey 38" xfId="12486"/>
    <cellStyle name="TopGrey 39" xfId="12487"/>
    <cellStyle name="TopGrey 4" xfId="4950"/>
    <cellStyle name="TopGrey 40" xfId="12488"/>
    <cellStyle name="TopGrey 41" xfId="12489"/>
    <cellStyle name="TopGrey 42" xfId="12490"/>
    <cellStyle name="TopGrey 43" xfId="12491"/>
    <cellStyle name="TopGrey 44" xfId="12492"/>
    <cellStyle name="TopGrey 45" xfId="12493"/>
    <cellStyle name="TopGrey 46" xfId="12494"/>
    <cellStyle name="TopGrey 47" xfId="12495"/>
    <cellStyle name="TopGrey 48" xfId="12496"/>
    <cellStyle name="TopGrey 49" xfId="12497"/>
    <cellStyle name="TopGrey 5" xfId="12498"/>
    <cellStyle name="TopGrey 50" xfId="12499"/>
    <cellStyle name="TopGrey 51" xfId="12500"/>
    <cellStyle name="TopGrey 52" xfId="12501"/>
    <cellStyle name="TopGrey 53" xfId="12502"/>
    <cellStyle name="TopGrey 54" xfId="12503"/>
    <cellStyle name="TopGrey 55" xfId="12504"/>
    <cellStyle name="TopGrey 56" xfId="12505"/>
    <cellStyle name="TopGrey 57" xfId="12506"/>
    <cellStyle name="TopGrey 58" xfId="12507"/>
    <cellStyle name="TopGrey 59" xfId="12508"/>
    <cellStyle name="TopGrey 6" xfId="12509"/>
    <cellStyle name="TopGrey 60" xfId="12510"/>
    <cellStyle name="TopGrey 61" xfId="12511"/>
    <cellStyle name="TopGrey 62" xfId="12512"/>
    <cellStyle name="TopGrey 63" xfId="12513"/>
    <cellStyle name="TopGrey 64" xfId="12514"/>
    <cellStyle name="TopGrey 65" xfId="12515"/>
    <cellStyle name="TopGrey 66" xfId="12516"/>
    <cellStyle name="TopGrey 7" xfId="12517"/>
    <cellStyle name="TopGrey 8" xfId="12518"/>
    <cellStyle name="TopGrey 9" xfId="12519"/>
    <cellStyle name="Total 2" xfId="823"/>
    <cellStyle name="Total 2 2" xfId="956"/>
    <cellStyle name="Total 2 2 2" xfId="1917"/>
    <cellStyle name="Total 2 2 2 2" xfId="4051"/>
    <cellStyle name="Total 2 3" xfId="4643"/>
    <cellStyle name="Total 2 4" xfId="4676"/>
    <cellStyle name="Total 3" xfId="957"/>
    <cellStyle name="Total 3 2" xfId="1918"/>
    <cellStyle name="Total 3 2 2" xfId="4052"/>
    <cellStyle name="Total 3 3" xfId="4644"/>
    <cellStyle name="Total 3 4" xfId="5017"/>
    <cellStyle name="Total 4" xfId="958"/>
    <cellStyle name="Total 4 2" xfId="1919"/>
    <cellStyle name="Total 4 2 2" xfId="4053"/>
    <cellStyle name="Total 4 3" xfId="4645"/>
    <cellStyle name="Total 4 4" xfId="4872"/>
    <cellStyle name="Totale" xfId="824"/>
    <cellStyle name="Unprot" xfId="825"/>
    <cellStyle name="Unprot 2" xfId="1920"/>
    <cellStyle name="Unprot 2 2" xfId="3917"/>
    <cellStyle name="Unprot 3" xfId="4646"/>
    <cellStyle name="Unprot 4" xfId="4949"/>
    <cellStyle name="Unprot$" xfId="826"/>
    <cellStyle name="Unprot$ 2" xfId="1921"/>
    <cellStyle name="Unprot$ 2 2" xfId="3918"/>
    <cellStyle name="Unprot$ 3" xfId="4647"/>
    <cellStyle name="Unprot$ 4" xfId="4876"/>
    <cellStyle name="Unprot_3.10-03 Número de buques en comercio exterior por trimestre, según puerto, 2007-2008" xfId="827"/>
    <cellStyle name="Unprotect" xfId="828"/>
    <cellStyle name="Unprotect 2" xfId="1922"/>
    <cellStyle name="Unprotect 2 2" xfId="3919"/>
    <cellStyle name="Unprotect 3" xfId="4649"/>
    <cellStyle name="Unprotect 4" xfId="4993"/>
    <cellStyle name="V¡rgula" xfId="2692"/>
    <cellStyle name="V¡rgula0" xfId="2693"/>
    <cellStyle name="Valore non valido" xfId="829"/>
    <cellStyle name="Valore non valido 2" xfId="1923"/>
    <cellStyle name="Valore non valido 2 2" xfId="3920"/>
    <cellStyle name="Valore non valido 3" xfId="4650"/>
    <cellStyle name="Valore non valido 4" xfId="4873"/>
    <cellStyle name="Valore valido" xfId="830"/>
    <cellStyle name="Valore valido 2" xfId="1924"/>
    <cellStyle name="Valore valido 2 2" xfId="3921"/>
    <cellStyle name="Valore valido 3" xfId="4651"/>
    <cellStyle name="Valore valido 4" xfId="4974"/>
    <cellStyle name="Vírgula" xfId="2694"/>
    <cellStyle name="Warning Text" xfId="831"/>
    <cellStyle name="ДАТА" xfId="2695"/>
    <cellStyle name="ДЕНЕЖНЫЙ_BOPENGC" xfId="2696"/>
    <cellStyle name="ЗАГОЛОВОК1" xfId="2697"/>
    <cellStyle name="ЗАГОЛОВОК2" xfId="2698"/>
    <cellStyle name="ИТОГОВЫЙ" xfId="2699"/>
    <cellStyle name="Обычный_BOPENGC" xfId="2700"/>
    <cellStyle name="ПРОЦЕНТНЫЙ_BOPENGC" xfId="2701"/>
    <cellStyle name="ТЕКСТ" xfId="2702"/>
    <cellStyle name="ФИКСИРОВАННЫЙ" xfId="2703"/>
    <cellStyle name="ФИНАНСОВЫЙ_BOPENGC" xfId="2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200479</xdr:colOff>
      <xdr:row>0</xdr:row>
      <xdr:rowOff>57150</xdr:rowOff>
    </xdr:from>
    <xdr:to>
      <xdr:col>13</xdr:col>
      <xdr:colOff>809625</xdr:colOff>
      <xdr:row>1</xdr:row>
      <xdr:rowOff>161925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9979" y="57150"/>
          <a:ext cx="609146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114754</xdr:colOff>
      <xdr:row>0</xdr:row>
      <xdr:rowOff>66675</xdr:rowOff>
    </xdr:from>
    <xdr:to>
      <xdr:col>13</xdr:col>
      <xdr:colOff>787366</xdr:colOff>
      <xdr:row>2</xdr:row>
      <xdr:rowOff>66675</xdr:rowOff>
    </xdr:to>
    <xdr:pic>
      <xdr:nvPicPr>
        <xdr:cNvPr id="2" name="2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88129" y="66675"/>
          <a:ext cx="672612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57150</xdr:rowOff>
    </xdr:from>
    <xdr:to>
      <xdr:col>13</xdr:col>
      <xdr:colOff>819150</xdr:colOff>
      <xdr:row>2</xdr:row>
      <xdr:rowOff>19050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97150" y="57150"/>
          <a:ext cx="628650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0</xdr:row>
      <xdr:rowOff>47625</xdr:rowOff>
    </xdr:from>
    <xdr:to>
      <xdr:col>13</xdr:col>
      <xdr:colOff>1009650</xdr:colOff>
      <xdr:row>2</xdr:row>
      <xdr:rowOff>28575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9525" y="47625"/>
          <a:ext cx="628650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28574</xdr:rowOff>
    </xdr:from>
    <xdr:to>
      <xdr:col>13</xdr:col>
      <xdr:colOff>885825</xdr:colOff>
      <xdr:row>2</xdr:row>
      <xdr:rowOff>19050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06825" y="28574"/>
          <a:ext cx="609600" cy="3333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57149</xdr:rowOff>
    </xdr:from>
    <xdr:to>
      <xdr:col>13</xdr:col>
      <xdr:colOff>762000</xdr:colOff>
      <xdr:row>2</xdr:row>
      <xdr:rowOff>47625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97225" y="57149"/>
          <a:ext cx="609600" cy="33337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514350</xdr:colOff>
      <xdr:row>0</xdr:row>
      <xdr:rowOff>28575</xdr:rowOff>
    </xdr:from>
    <xdr:to>
      <xdr:col>13</xdr:col>
      <xdr:colOff>1057275</xdr:colOff>
      <xdr:row>1</xdr:row>
      <xdr:rowOff>142875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0" y="28575"/>
          <a:ext cx="542925" cy="295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38100</xdr:rowOff>
    </xdr:from>
    <xdr:to>
      <xdr:col>3</xdr:col>
      <xdr:colOff>1400175</xdr:colOff>
      <xdr:row>1</xdr:row>
      <xdr:rowOff>142875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38100"/>
          <a:ext cx="542925" cy="285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21"/>
  <sheetViews>
    <sheetView workbookViewId="0">
      <selection activeCell="B14" sqref="B14"/>
    </sheetView>
  </sheetViews>
  <sheetFormatPr baseColWidth="10" defaultRowHeight="15"/>
  <cols>
    <col min="1" max="1" width="69" style="13" customWidth="1"/>
    <col min="2" max="12" width="12.85546875" style="13" customWidth="1"/>
    <col min="13" max="13" width="15.28515625" style="13" customWidth="1"/>
    <col min="14" max="14" width="13.85546875" style="13" bestFit="1" customWidth="1"/>
    <col min="15" max="102" width="16.7109375" style="13" customWidth="1"/>
    <col min="103" max="16384" width="11.42578125" style="13"/>
  </cols>
  <sheetData>
    <row r="1" spans="1:10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</row>
    <row r="2" spans="1:102" s="15" customFormat="1" ht="13.5">
      <c r="A2" s="97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</row>
    <row r="3" spans="1:102" ht="13.5" customHeight="1">
      <c r="A3" s="98" t="s">
        <v>219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</row>
    <row r="4" spans="1:102">
      <c r="A4" s="98" t="s">
        <v>131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</row>
    <row r="5" spans="1:102" ht="4.5" customHeight="1">
      <c r="B5" s="58"/>
      <c r="C5" s="58"/>
      <c r="F5" s="58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60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</row>
    <row r="6" spans="1:102">
      <c r="A6" s="61" t="s">
        <v>53</v>
      </c>
      <c r="B6" s="62" t="s">
        <v>0</v>
      </c>
      <c r="C6" s="62" t="s">
        <v>1</v>
      </c>
      <c r="D6" s="62" t="s">
        <v>111</v>
      </c>
      <c r="E6" s="62" t="s">
        <v>115</v>
      </c>
      <c r="F6" s="62" t="s">
        <v>116</v>
      </c>
      <c r="G6" s="62" t="s">
        <v>117</v>
      </c>
      <c r="H6" s="62" t="s">
        <v>118</v>
      </c>
      <c r="I6" s="62" t="s">
        <v>119</v>
      </c>
      <c r="J6" s="62" t="s">
        <v>122</v>
      </c>
      <c r="K6" s="62" t="s">
        <v>123</v>
      </c>
      <c r="L6" s="62" t="s">
        <v>124</v>
      </c>
      <c r="M6" s="62" t="s">
        <v>126</v>
      </c>
      <c r="N6" s="62" t="s">
        <v>2</v>
      </c>
    </row>
    <row r="7" spans="1:102" ht="4.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02">
      <c r="A8" s="63" t="s">
        <v>54</v>
      </c>
      <c r="B8" s="58">
        <f t="shared" ref="B8:K8" si="0">SUM(B10,B113)</f>
        <v>57008.442901359995</v>
      </c>
      <c r="C8" s="58">
        <f t="shared" si="0"/>
        <v>58902.156480739999</v>
      </c>
      <c r="D8" s="58">
        <f t="shared" si="0"/>
        <v>59529.889911039994</v>
      </c>
      <c r="E8" s="58">
        <f t="shared" si="0"/>
        <v>46252.095028690004</v>
      </c>
      <c r="F8" s="58">
        <f t="shared" si="0"/>
        <v>50449.421144899985</v>
      </c>
      <c r="G8" s="58">
        <f t="shared" si="0"/>
        <v>65589.820178730006</v>
      </c>
      <c r="H8" s="58">
        <f t="shared" si="0"/>
        <v>49546.821056740009</v>
      </c>
      <c r="I8" s="58">
        <f t="shared" si="0"/>
        <v>49656.831469310004</v>
      </c>
      <c r="J8" s="58">
        <f t="shared" si="0"/>
        <v>51193.185696769993</v>
      </c>
      <c r="K8" s="58">
        <f t="shared" si="0"/>
        <v>43311.157128189996</v>
      </c>
      <c r="L8" s="58">
        <f>L10+L113</f>
        <v>55547.342284220002</v>
      </c>
      <c r="M8" s="58">
        <f>M10+M113</f>
        <v>123528.55195945999</v>
      </c>
      <c r="N8" s="58">
        <f>SUM(N10,N113)</f>
        <v>710515.71524015011</v>
      </c>
    </row>
    <row r="9" spans="1:102" ht="4.5" customHeight="1">
      <c r="A9" s="63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02">
      <c r="A10" s="63" t="s">
        <v>55</v>
      </c>
      <c r="B10" s="58">
        <f t="shared" ref="B10:K10" si="1">SUM(B12,B35,B62,B70,B109)</f>
        <v>44799.598998289999</v>
      </c>
      <c r="C10" s="58">
        <f t="shared" si="1"/>
        <v>48750.952334660004</v>
      </c>
      <c r="D10" s="58">
        <f t="shared" si="1"/>
        <v>51648.317906679993</v>
      </c>
      <c r="E10" s="58">
        <f t="shared" si="1"/>
        <v>40738.648991230002</v>
      </c>
      <c r="F10" s="58">
        <f t="shared" si="1"/>
        <v>43502.090552709989</v>
      </c>
      <c r="G10" s="58">
        <f t="shared" si="1"/>
        <v>57729.043231240001</v>
      </c>
      <c r="H10" s="58">
        <f t="shared" si="1"/>
        <v>40547.560711430007</v>
      </c>
      <c r="I10" s="58">
        <f t="shared" si="1"/>
        <v>45414.230139680003</v>
      </c>
      <c r="J10" s="58">
        <f t="shared" si="1"/>
        <v>46108.740017749995</v>
      </c>
      <c r="K10" s="58">
        <f t="shared" si="1"/>
        <v>41880.717403909999</v>
      </c>
      <c r="L10" s="58">
        <f>L12+L35+L62+L70+L109</f>
        <v>49075.909459210001</v>
      </c>
      <c r="M10" s="58">
        <f>M12+M35+M62+M70+M109</f>
        <v>113752.82763259999</v>
      </c>
      <c r="N10" s="58">
        <f>SUM(N12,N35,N62,N70,N109)</f>
        <v>623948.63737939007</v>
      </c>
    </row>
    <row r="11" spans="1:102" ht="4.5" customHeight="1">
      <c r="A11" s="63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02">
      <c r="A12" s="63" t="s">
        <v>49</v>
      </c>
      <c r="B12" s="58">
        <f t="shared" ref="B12:K12" si="2">B13+B19+B23+B27</f>
        <v>7545.21900972</v>
      </c>
      <c r="C12" s="58">
        <f t="shared" si="2"/>
        <v>8491.0879452299996</v>
      </c>
      <c r="D12" s="58">
        <f t="shared" si="2"/>
        <v>8718.2100541799991</v>
      </c>
      <c r="E12" s="58">
        <f t="shared" si="2"/>
        <v>8742.2063573000014</v>
      </c>
      <c r="F12" s="58">
        <f t="shared" si="2"/>
        <v>8812.4038843899998</v>
      </c>
      <c r="G12" s="58">
        <f t="shared" si="2"/>
        <v>8766.6901221200005</v>
      </c>
      <c r="H12" s="58">
        <f t="shared" si="2"/>
        <v>8917.4839111500005</v>
      </c>
      <c r="I12" s="58">
        <f t="shared" si="2"/>
        <v>9400.2959784300001</v>
      </c>
      <c r="J12" s="58">
        <f t="shared" si="2"/>
        <v>9461.3398175700022</v>
      </c>
      <c r="K12" s="58">
        <f t="shared" si="2"/>
        <v>8859.9148766300004</v>
      </c>
      <c r="L12" s="58">
        <f>L13+L19+L23+L27</f>
        <v>9970.5332555599998</v>
      </c>
      <c r="M12" s="58">
        <f>M13+M19+M23+M27</f>
        <v>15124.96609082</v>
      </c>
      <c r="N12" s="58">
        <f>SUM(B12:M12)</f>
        <v>112810.35130310002</v>
      </c>
    </row>
    <row r="13" spans="1:102">
      <c r="A13" s="63" t="s">
        <v>3</v>
      </c>
      <c r="B13" s="58">
        <f t="shared" ref="B13:K13" si="3">SUM(B14:B18)</f>
        <v>3983.2850042299997</v>
      </c>
      <c r="C13" s="58">
        <f t="shared" si="3"/>
        <v>4361.7380608000003</v>
      </c>
      <c r="D13" s="58">
        <f t="shared" si="3"/>
        <v>4403.6330021999984</v>
      </c>
      <c r="E13" s="58">
        <f t="shared" si="3"/>
        <v>4372.2565296900011</v>
      </c>
      <c r="F13" s="58">
        <f t="shared" si="3"/>
        <v>4447.5218506399997</v>
      </c>
      <c r="G13" s="58">
        <f t="shared" si="3"/>
        <v>4358.8511718200007</v>
      </c>
      <c r="H13" s="58">
        <f t="shared" si="3"/>
        <v>4262.0595148200009</v>
      </c>
      <c r="I13" s="58">
        <f t="shared" si="3"/>
        <v>4611.8011484800008</v>
      </c>
      <c r="J13" s="58">
        <f t="shared" si="3"/>
        <v>4730.8196304700014</v>
      </c>
      <c r="K13" s="58">
        <f t="shared" si="3"/>
        <v>4343.2575006299994</v>
      </c>
      <c r="L13" s="58">
        <f>SUM(L14:L18)</f>
        <v>4668.4442934999997</v>
      </c>
      <c r="M13" s="58">
        <f>SUM(M14:M18)</f>
        <v>7026.3944894699998</v>
      </c>
      <c r="N13" s="58">
        <f t="shared" ref="N13:N33" si="4">SUM(B13:M13)</f>
        <v>55570.062196750005</v>
      </c>
    </row>
    <row r="14" spans="1:102">
      <c r="A14" s="65" t="s">
        <v>4</v>
      </c>
      <c r="B14" s="66">
        <v>450.90080398000003</v>
      </c>
      <c r="C14" s="66">
        <v>400.90209618</v>
      </c>
      <c r="D14" s="66">
        <v>400.90146150999999</v>
      </c>
      <c r="E14" s="66">
        <v>400.90145925999997</v>
      </c>
      <c r="F14" s="66">
        <v>400.90145925999997</v>
      </c>
      <c r="G14" s="66">
        <v>416.90145725999997</v>
      </c>
      <c r="H14" s="66">
        <v>400.90145998000003</v>
      </c>
      <c r="I14" s="66">
        <v>435.90145998000003</v>
      </c>
      <c r="J14" s="66">
        <v>400.90145898000003</v>
      </c>
      <c r="K14" s="66">
        <v>400.90145998000003</v>
      </c>
      <c r="L14" s="66">
        <v>391.44974444999997</v>
      </c>
      <c r="M14" s="66">
        <v>660.35236244000009</v>
      </c>
      <c r="N14" s="58">
        <f>SUM(B14:M14)</f>
        <v>5161.8166832600009</v>
      </c>
    </row>
    <row r="15" spans="1:102">
      <c r="A15" s="65" t="s">
        <v>5</v>
      </c>
      <c r="B15" s="66">
        <v>1448.5607269999998</v>
      </c>
      <c r="C15" s="66">
        <v>2176.6213022799998</v>
      </c>
      <c r="D15" s="66">
        <v>2200.8830816799987</v>
      </c>
      <c r="E15" s="66">
        <v>2058.0391751300003</v>
      </c>
      <c r="F15" s="66">
        <v>2250.3000462499995</v>
      </c>
      <c r="G15" s="66">
        <v>2150.5409684300007</v>
      </c>
      <c r="H15" s="66">
        <v>2026.7280177100001</v>
      </c>
      <c r="I15" s="66">
        <v>2242.3037545700004</v>
      </c>
      <c r="J15" s="66">
        <v>2523.0572373600007</v>
      </c>
      <c r="K15" s="66">
        <v>2167.7734899799993</v>
      </c>
      <c r="L15" s="66">
        <v>2700.85515579</v>
      </c>
      <c r="M15" s="66">
        <v>4725.1380452099993</v>
      </c>
      <c r="N15" s="58">
        <f t="shared" si="4"/>
        <v>28670.801001389995</v>
      </c>
    </row>
    <row r="16" spans="1:102">
      <c r="A16" s="65" t="s">
        <v>6</v>
      </c>
      <c r="B16" s="66">
        <v>1422.7869390000001</v>
      </c>
      <c r="C16" s="66">
        <v>1423.178128</v>
      </c>
      <c r="D16" s="66">
        <v>1440.331193</v>
      </c>
      <c r="E16" s="66">
        <v>1444.2207880000001</v>
      </c>
      <c r="F16" s="66">
        <v>1433.1001249999999</v>
      </c>
      <c r="G16" s="66">
        <v>1428.1885259999999</v>
      </c>
      <c r="H16" s="66">
        <v>1471.2098169999999</v>
      </c>
      <c r="I16" s="66">
        <v>1470.3757137999999</v>
      </c>
      <c r="J16" s="66">
        <v>1443.6407139999999</v>
      </c>
      <c r="K16" s="66">
        <v>1432.8740640000001</v>
      </c>
      <c r="L16" s="66">
        <v>1467.1430640000001</v>
      </c>
      <c r="M16" s="66">
        <v>1481.936645</v>
      </c>
      <c r="N16" s="58">
        <f t="shared" si="4"/>
        <v>17358.985716799998</v>
      </c>
    </row>
    <row r="17" spans="1:14">
      <c r="A17" s="65" t="s">
        <v>7</v>
      </c>
      <c r="B17" s="66">
        <v>661.03653425000005</v>
      </c>
      <c r="C17" s="66">
        <v>361.03653434</v>
      </c>
      <c r="D17" s="66">
        <v>361.03653432999999</v>
      </c>
      <c r="E17" s="66">
        <v>468.86986666000001</v>
      </c>
      <c r="F17" s="66">
        <v>362.99486667000002</v>
      </c>
      <c r="G17" s="66">
        <v>362.99486667000002</v>
      </c>
      <c r="H17" s="66">
        <v>362.99486667000002</v>
      </c>
      <c r="I17" s="66">
        <v>462.99486667000002</v>
      </c>
      <c r="J17" s="66">
        <v>362.99486667000002</v>
      </c>
      <c r="K17" s="66">
        <v>341.47736871000006</v>
      </c>
      <c r="L17" s="66">
        <v>108.75362168000001</v>
      </c>
      <c r="M17" s="66">
        <v>150.75362567999997</v>
      </c>
      <c r="N17" s="58">
        <f t="shared" si="4"/>
        <v>4367.938419000001</v>
      </c>
    </row>
    <row r="18" spans="1:14">
      <c r="A18" s="65" t="s">
        <v>220</v>
      </c>
      <c r="B18" s="66">
        <v>0</v>
      </c>
      <c r="C18" s="66">
        <v>0</v>
      </c>
      <c r="D18" s="66">
        <v>0.48073167999999999</v>
      </c>
      <c r="E18" s="66">
        <v>0.22524064000000002</v>
      </c>
      <c r="F18" s="66">
        <v>0.22535346000000001</v>
      </c>
      <c r="G18" s="66">
        <v>0.22535346000000001</v>
      </c>
      <c r="H18" s="66">
        <v>0.22535346000000001</v>
      </c>
      <c r="I18" s="66">
        <v>0.22535346000000001</v>
      </c>
      <c r="J18" s="66">
        <v>0.22535346000000001</v>
      </c>
      <c r="K18" s="66">
        <v>0.23111795999999998</v>
      </c>
      <c r="L18" s="66">
        <v>0.24270757999999998</v>
      </c>
      <c r="M18" s="66">
        <v>8.2138111400000007</v>
      </c>
      <c r="N18" s="58">
        <f t="shared" si="4"/>
        <v>10.520376300000001</v>
      </c>
    </row>
    <row r="19" spans="1:14">
      <c r="A19" s="63" t="s">
        <v>8</v>
      </c>
      <c r="B19" s="58">
        <f>SUM(B20:B22)</f>
        <v>508.46008510000001</v>
      </c>
      <c r="C19" s="58">
        <f t="shared" ref="C19:K19" si="5">SUM(C20:C22)</f>
        <v>595.11801707000006</v>
      </c>
      <c r="D19" s="58">
        <f t="shared" si="5"/>
        <v>609.56129116</v>
      </c>
      <c r="E19" s="58">
        <f t="shared" si="5"/>
        <v>630.17661698999996</v>
      </c>
      <c r="F19" s="58">
        <f t="shared" si="5"/>
        <v>610.17630153000005</v>
      </c>
      <c r="G19" s="58">
        <f t="shared" si="5"/>
        <v>563.44594407</v>
      </c>
      <c r="H19" s="58">
        <f t="shared" si="5"/>
        <v>605.51702720000003</v>
      </c>
      <c r="I19" s="58">
        <f t="shared" si="5"/>
        <v>578.58774954</v>
      </c>
      <c r="J19" s="58">
        <f t="shared" si="5"/>
        <v>568.91201535000005</v>
      </c>
      <c r="K19" s="58">
        <f t="shared" si="5"/>
        <v>631.31822626000007</v>
      </c>
      <c r="L19" s="58">
        <f>SUM(L20:L22)</f>
        <v>743.23469901999977</v>
      </c>
      <c r="M19" s="58">
        <f>SUM(M20:M22)</f>
        <v>876.53289031999998</v>
      </c>
      <c r="N19" s="58">
        <f t="shared" si="4"/>
        <v>7521.0408636099992</v>
      </c>
    </row>
    <row r="20" spans="1:14">
      <c r="A20" s="65" t="s">
        <v>56</v>
      </c>
      <c r="B20" s="66">
        <v>77.811835360000003</v>
      </c>
      <c r="C20" s="66">
        <v>159.39112052999999</v>
      </c>
      <c r="D20" s="66">
        <v>147.10186937</v>
      </c>
      <c r="E20" s="66">
        <v>185.59672724999999</v>
      </c>
      <c r="F20" s="66">
        <v>168.71968097999999</v>
      </c>
      <c r="G20" s="66">
        <v>120.30551397000001</v>
      </c>
      <c r="H20" s="66">
        <v>152.00161506000001</v>
      </c>
      <c r="I20" s="66">
        <v>132.75751263000001</v>
      </c>
      <c r="J20" s="66">
        <v>121.43628173</v>
      </c>
      <c r="K20" s="66">
        <v>149.07779303000001</v>
      </c>
      <c r="L20" s="66">
        <v>198.71276225999998</v>
      </c>
      <c r="M20" s="66">
        <v>389.59659606000002</v>
      </c>
      <c r="N20" s="58">
        <f t="shared" si="4"/>
        <v>2002.5093082300004</v>
      </c>
    </row>
    <row r="21" spans="1:14">
      <c r="A21" s="65" t="s">
        <v>57</v>
      </c>
      <c r="B21" s="66">
        <v>430.64824973999998</v>
      </c>
      <c r="C21" s="66">
        <v>435.72689654000004</v>
      </c>
      <c r="D21" s="66">
        <v>462.45942179000002</v>
      </c>
      <c r="E21" s="66">
        <v>444.57988974</v>
      </c>
      <c r="F21" s="66">
        <v>441.45662055000003</v>
      </c>
      <c r="G21" s="66">
        <v>443.1404301</v>
      </c>
      <c r="H21" s="66">
        <v>453.51541213999997</v>
      </c>
      <c r="I21" s="66">
        <v>445.83023691000005</v>
      </c>
      <c r="J21" s="66">
        <v>447.47573362000003</v>
      </c>
      <c r="K21" s="66">
        <v>482.24043323000001</v>
      </c>
      <c r="L21" s="66">
        <v>544.52193675999979</v>
      </c>
      <c r="M21" s="66">
        <v>486.93629426000001</v>
      </c>
      <c r="N21" s="58">
        <f t="shared" si="4"/>
        <v>5518.531555380001</v>
      </c>
    </row>
    <row r="22" spans="1:14">
      <c r="A22" s="65" t="s">
        <v>134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58">
        <f t="shared" si="4"/>
        <v>0</v>
      </c>
    </row>
    <row r="23" spans="1:14">
      <c r="A23" s="63" t="s">
        <v>9</v>
      </c>
      <c r="B23" s="58">
        <f t="shared" ref="B23:J23" si="6">SUM(B24:B26)</f>
        <v>1146.9672889799999</v>
      </c>
      <c r="C23" s="58">
        <f t="shared" si="6"/>
        <v>1262.9507970399998</v>
      </c>
      <c r="D23" s="58">
        <f t="shared" si="6"/>
        <v>1333.4845929200001</v>
      </c>
      <c r="E23" s="58">
        <f t="shared" si="6"/>
        <v>1346.4103436100002</v>
      </c>
      <c r="F23" s="58">
        <f t="shared" si="6"/>
        <v>1362.0096597300001</v>
      </c>
      <c r="G23" s="58">
        <f t="shared" si="6"/>
        <v>1408.7394383299998</v>
      </c>
      <c r="H23" s="58">
        <f t="shared" si="6"/>
        <v>1658.3216974200002</v>
      </c>
      <c r="I23" s="58">
        <f t="shared" si="6"/>
        <v>1829.9150620900002</v>
      </c>
      <c r="J23" s="58">
        <f t="shared" si="6"/>
        <v>1827.23240289</v>
      </c>
      <c r="K23" s="58">
        <f>SUM(K24:K26)</f>
        <v>1774.87704844</v>
      </c>
      <c r="L23" s="58">
        <f>SUM(L24:L26)</f>
        <v>1696.1740326099998</v>
      </c>
      <c r="M23" s="58">
        <f>SUM(M24:M26)</f>
        <v>3540.7997135599999</v>
      </c>
      <c r="N23" s="58">
        <f t="shared" si="4"/>
        <v>20187.882077620001</v>
      </c>
    </row>
    <row r="24" spans="1:14">
      <c r="A24" s="65" t="s">
        <v>58</v>
      </c>
      <c r="B24" s="66">
        <v>1099.5689975</v>
      </c>
      <c r="C24" s="66">
        <v>1208.1149684599998</v>
      </c>
      <c r="D24" s="66">
        <v>1261.2064296600001</v>
      </c>
      <c r="E24" s="66">
        <v>1271.2112128800002</v>
      </c>
      <c r="F24" s="66">
        <v>1240.6689530200001</v>
      </c>
      <c r="G24" s="66">
        <v>1286.2902016599999</v>
      </c>
      <c r="H24" s="66">
        <v>1584.7607634200001</v>
      </c>
      <c r="I24" s="66">
        <v>1668.4086278300001</v>
      </c>
      <c r="J24" s="66">
        <v>1666.19690154</v>
      </c>
      <c r="K24" s="66">
        <v>1699.1229878500001</v>
      </c>
      <c r="L24" s="66">
        <v>1552.5580254099998</v>
      </c>
      <c r="M24" s="66">
        <v>3039.4976264299999</v>
      </c>
      <c r="N24" s="58">
        <f t="shared" si="4"/>
        <v>18577.60569566</v>
      </c>
    </row>
    <row r="25" spans="1:14">
      <c r="A25" s="65" t="s">
        <v>59</v>
      </c>
      <c r="B25" s="66">
        <v>34.305074009999998</v>
      </c>
      <c r="C25" s="66">
        <v>40.961768829999997</v>
      </c>
      <c r="D25" s="66">
        <v>58.471404700000001</v>
      </c>
      <c r="E25" s="66">
        <v>60.982388729999997</v>
      </c>
      <c r="F25" s="66">
        <v>106.50368474</v>
      </c>
      <c r="G25" s="66">
        <v>107.55259093000001</v>
      </c>
      <c r="H25" s="66">
        <v>57.487030470000001</v>
      </c>
      <c r="I25" s="66">
        <v>144.95801835999998</v>
      </c>
      <c r="J25" s="66">
        <v>145.72879057999998</v>
      </c>
      <c r="K25" s="66">
        <v>61.125838489999992</v>
      </c>
      <c r="L25" s="66">
        <v>119.40675325999996</v>
      </c>
      <c r="M25" s="66">
        <v>473.78021915000005</v>
      </c>
      <c r="N25" s="58">
        <f t="shared" si="4"/>
        <v>1411.2635622499999</v>
      </c>
    </row>
    <row r="26" spans="1:14">
      <c r="A26" s="65" t="s">
        <v>60</v>
      </c>
      <c r="B26" s="66">
        <v>13.093217470000001</v>
      </c>
      <c r="C26" s="66">
        <v>13.874059750000001</v>
      </c>
      <c r="D26" s="66">
        <v>13.80675856</v>
      </c>
      <c r="E26" s="66">
        <v>14.216742</v>
      </c>
      <c r="F26" s="66">
        <v>14.83702197</v>
      </c>
      <c r="G26" s="66">
        <v>14.896645739999999</v>
      </c>
      <c r="H26" s="66">
        <v>16.073903529999999</v>
      </c>
      <c r="I26" s="66">
        <v>16.548415900000002</v>
      </c>
      <c r="J26" s="66">
        <v>15.306710770000002</v>
      </c>
      <c r="K26" s="66">
        <v>14.628222100000002</v>
      </c>
      <c r="L26" s="66">
        <v>24.209253940000014</v>
      </c>
      <c r="M26" s="66">
        <v>27.52186798</v>
      </c>
      <c r="N26" s="58">
        <f t="shared" si="4"/>
        <v>199.01281971000003</v>
      </c>
    </row>
    <row r="27" spans="1:14">
      <c r="A27" s="63" t="s">
        <v>10</v>
      </c>
      <c r="B27" s="58">
        <f>SUM(B28:B33)</f>
        <v>1906.5066314100004</v>
      </c>
      <c r="C27" s="58">
        <f t="shared" ref="C27:K27" si="7">SUM(C28:C33)</f>
        <v>2271.2810703199998</v>
      </c>
      <c r="D27" s="58">
        <f t="shared" si="7"/>
        <v>2371.5311679000006</v>
      </c>
      <c r="E27" s="58">
        <f t="shared" si="7"/>
        <v>2393.3628670100002</v>
      </c>
      <c r="F27" s="58">
        <f t="shared" si="7"/>
        <v>2392.6960724900005</v>
      </c>
      <c r="G27" s="58">
        <f t="shared" si="7"/>
        <v>2435.6535679000003</v>
      </c>
      <c r="H27" s="58">
        <f t="shared" si="7"/>
        <v>2391.5856717099996</v>
      </c>
      <c r="I27" s="58">
        <f t="shared" si="7"/>
        <v>2379.9920183200002</v>
      </c>
      <c r="J27" s="58">
        <f t="shared" si="7"/>
        <v>2334.3757688599999</v>
      </c>
      <c r="K27" s="58">
        <f t="shared" si="7"/>
        <v>2110.4621013000001</v>
      </c>
      <c r="L27" s="58">
        <f>SUM(L28:L33)</f>
        <v>2862.6802304300004</v>
      </c>
      <c r="M27" s="58">
        <f>SUM(M28:M33)</f>
        <v>3681.23899747</v>
      </c>
      <c r="N27" s="58">
        <f t="shared" si="4"/>
        <v>29531.366165120002</v>
      </c>
    </row>
    <row r="28" spans="1:14">
      <c r="A28" s="65" t="s">
        <v>11</v>
      </c>
      <c r="B28" s="66">
        <v>671.71544933999996</v>
      </c>
      <c r="C28" s="66">
        <v>959.76129308999987</v>
      </c>
      <c r="D28" s="66">
        <v>914.88276766999991</v>
      </c>
      <c r="E28" s="66">
        <v>938.89157116999991</v>
      </c>
      <c r="F28" s="66">
        <v>969.87885810000012</v>
      </c>
      <c r="G28" s="66">
        <v>1020.4343173199999</v>
      </c>
      <c r="H28" s="66">
        <v>972.85679313999992</v>
      </c>
      <c r="I28" s="66">
        <v>952.41460963999998</v>
      </c>
      <c r="J28" s="66">
        <v>940.52870953999991</v>
      </c>
      <c r="K28" s="66">
        <v>915.42516357000011</v>
      </c>
      <c r="L28" s="66">
        <v>1750.0117102300003</v>
      </c>
      <c r="M28" s="66">
        <v>1302.31778497</v>
      </c>
      <c r="N28" s="58">
        <f t="shared" si="4"/>
        <v>12309.119027780001</v>
      </c>
    </row>
    <row r="29" spans="1:14">
      <c r="A29" s="65" t="s">
        <v>221</v>
      </c>
      <c r="B29" s="66">
        <v>19.543206959999999</v>
      </c>
      <c r="C29" s="66">
        <v>21.648971150000001</v>
      </c>
      <c r="D29" s="66">
        <v>23.685580809999998</v>
      </c>
      <c r="E29" s="66">
        <v>22.203317219999999</v>
      </c>
      <c r="F29" s="66">
        <v>24.64455809</v>
      </c>
      <c r="G29" s="66">
        <v>23.108567170000001</v>
      </c>
      <c r="H29" s="66">
        <v>23.075396960000003</v>
      </c>
      <c r="I29" s="66">
        <v>23.072393630000001</v>
      </c>
      <c r="J29" s="66">
        <v>24.676078009999998</v>
      </c>
      <c r="K29" s="66">
        <v>24.561544090000005</v>
      </c>
      <c r="L29" s="66">
        <v>38.263915159999996</v>
      </c>
      <c r="M29" s="66">
        <v>41.29239789999999</v>
      </c>
      <c r="N29" s="58">
        <f t="shared" si="4"/>
        <v>309.77592714999997</v>
      </c>
    </row>
    <row r="30" spans="1:14">
      <c r="A30" s="65" t="s">
        <v>62</v>
      </c>
      <c r="B30" s="66">
        <v>866.22238688000004</v>
      </c>
      <c r="C30" s="66">
        <v>885.16221528999995</v>
      </c>
      <c r="D30" s="66">
        <v>1057.8747326700002</v>
      </c>
      <c r="E30" s="66">
        <v>979.20245249000016</v>
      </c>
      <c r="F30" s="66">
        <v>983.51645718000009</v>
      </c>
      <c r="G30" s="66">
        <v>996.33692331000009</v>
      </c>
      <c r="H30" s="66">
        <v>946.52303577999999</v>
      </c>
      <c r="I30" s="66">
        <v>911.37522403999992</v>
      </c>
      <c r="J30" s="66">
        <v>894.88516386000003</v>
      </c>
      <c r="K30" s="66">
        <v>853.19984922000003</v>
      </c>
      <c r="L30" s="66">
        <v>655.38670923000006</v>
      </c>
      <c r="M30" s="66">
        <v>1824.1574605599999</v>
      </c>
      <c r="N30" s="58">
        <f t="shared" si="4"/>
        <v>11853.842610510002</v>
      </c>
    </row>
    <row r="31" spans="1:14">
      <c r="A31" s="65" t="s">
        <v>63</v>
      </c>
      <c r="B31" s="66">
        <v>63.911220999999998</v>
      </c>
      <c r="C31" s="66">
        <v>70.881179290000006</v>
      </c>
      <c r="D31" s="66">
        <v>70.708361330000002</v>
      </c>
      <c r="E31" s="66">
        <v>70.445240689999991</v>
      </c>
      <c r="F31" s="66">
        <v>70.606565360000005</v>
      </c>
      <c r="G31" s="66">
        <v>71.099511120000003</v>
      </c>
      <c r="H31" s="66">
        <v>134.86672135000001</v>
      </c>
      <c r="I31" s="66">
        <v>135.45972294999999</v>
      </c>
      <c r="J31" s="66">
        <v>135.81317490999999</v>
      </c>
      <c r="K31" s="66">
        <v>4.1020323200000002</v>
      </c>
      <c r="L31" s="66">
        <v>0</v>
      </c>
      <c r="M31" s="66">
        <v>0</v>
      </c>
      <c r="N31" s="58">
        <f t="shared" si="4"/>
        <v>827.89373032000003</v>
      </c>
    </row>
    <row r="32" spans="1:14">
      <c r="A32" s="65" t="s">
        <v>12</v>
      </c>
      <c r="B32" s="66">
        <v>61.718632899999996</v>
      </c>
      <c r="C32" s="66">
        <v>95.937220940000003</v>
      </c>
      <c r="D32" s="66">
        <v>93.25045222</v>
      </c>
      <c r="E32" s="66">
        <v>84.306526759999997</v>
      </c>
      <c r="F32" s="66">
        <v>115.55691319000002</v>
      </c>
      <c r="G32" s="66">
        <v>105.22018868999999</v>
      </c>
      <c r="H32" s="66">
        <v>81.49244087999999</v>
      </c>
      <c r="I32" s="66">
        <v>94.687736229999999</v>
      </c>
      <c r="J32" s="66">
        <v>105.38732042000001</v>
      </c>
      <c r="K32" s="66">
        <v>103.48793695000001</v>
      </c>
      <c r="L32" s="66">
        <v>130.94011893999999</v>
      </c>
      <c r="M32" s="66">
        <v>244.11012871</v>
      </c>
      <c r="N32" s="58">
        <f t="shared" si="4"/>
        <v>1316.0956168300002</v>
      </c>
    </row>
    <row r="33" spans="1:14">
      <c r="A33" s="65" t="s">
        <v>64</v>
      </c>
      <c r="B33" s="66">
        <v>223.39573433000001</v>
      </c>
      <c r="C33" s="66">
        <v>237.89019056000001</v>
      </c>
      <c r="D33" s="66">
        <v>211.1292732</v>
      </c>
      <c r="E33" s="66">
        <v>298.31375868000003</v>
      </c>
      <c r="F33" s="66">
        <v>228.49272056999999</v>
      </c>
      <c r="G33" s="66">
        <v>219.45406029</v>
      </c>
      <c r="H33" s="66">
        <v>232.7712836</v>
      </c>
      <c r="I33" s="66">
        <v>262.98233183000002</v>
      </c>
      <c r="J33" s="66">
        <v>233.08532212</v>
      </c>
      <c r="K33" s="66">
        <v>209.68557515000001</v>
      </c>
      <c r="L33" s="66">
        <v>288.07777686999998</v>
      </c>
      <c r="M33" s="66">
        <v>269.36122533000002</v>
      </c>
      <c r="N33" s="58">
        <f t="shared" si="4"/>
        <v>2914.6392525300007</v>
      </c>
    </row>
    <row r="34" spans="1:14" ht="4.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58"/>
    </row>
    <row r="35" spans="1:14">
      <c r="A35" s="63" t="s">
        <v>44</v>
      </c>
      <c r="B35" s="58">
        <f t="shared" ref="B35:K35" si="8">B36+B39+B42+B44+B46+B49+B55+B57+B59</f>
        <v>4512.7892534800012</v>
      </c>
      <c r="C35" s="58">
        <f t="shared" si="8"/>
        <v>13205.792117379999</v>
      </c>
      <c r="D35" s="58">
        <f t="shared" si="8"/>
        <v>11461.812552290001</v>
      </c>
      <c r="E35" s="58">
        <f t="shared" si="8"/>
        <v>4873.2179792200004</v>
      </c>
      <c r="F35" s="58">
        <f t="shared" si="8"/>
        <v>8026.6818356899994</v>
      </c>
      <c r="G35" s="58">
        <f t="shared" si="8"/>
        <v>8130.1005653000002</v>
      </c>
      <c r="H35" s="58">
        <f t="shared" si="8"/>
        <v>4304.5808199700004</v>
      </c>
      <c r="I35" s="58">
        <f t="shared" si="8"/>
        <v>6779.7038483899996</v>
      </c>
      <c r="J35" s="58">
        <f t="shared" si="8"/>
        <v>6697.0160060099997</v>
      </c>
      <c r="K35" s="58">
        <f t="shared" si="8"/>
        <v>3688.4828665900004</v>
      </c>
      <c r="L35" s="58">
        <f>L36+L39+L42+L44+L46+L49+L55+L57+L59</f>
        <v>6924.3778158700006</v>
      </c>
      <c r="M35" s="58">
        <f>M36+M39+M42+M44+M46+M49+M55+M57+M59</f>
        <v>40571.450967600002</v>
      </c>
      <c r="N35" s="58">
        <f t="shared" ref="N35:N98" si="9">SUM(B35:M35)</f>
        <v>119176.00662779</v>
      </c>
    </row>
    <row r="36" spans="1:14">
      <c r="A36" s="63" t="s">
        <v>65</v>
      </c>
      <c r="B36" s="58">
        <f t="shared" ref="B36:K36" si="10">SUM(B37:B38)</f>
        <v>257.03502744000002</v>
      </c>
      <c r="C36" s="58">
        <f t="shared" si="10"/>
        <v>444.15468892000001</v>
      </c>
      <c r="D36" s="58">
        <f t="shared" si="10"/>
        <v>355.94879628000001</v>
      </c>
      <c r="E36" s="58">
        <f t="shared" si="10"/>
        <v>429.29281123999999</v>
      </c>
      <c r="F36" s="58">
        <f t="shared" si="10"/>
        <v>483.93772296999998</v>
      </c>
      <c r="G36" s="58">
        <f t="shared" si="10"/>
        <v>399.98507238000002</v>
      </c>
      <c r="H36" s="58">
        <f t="shared" si="10"/>
        <v>339.25262110000006</v>
      </c>
      <c r="I36" s="58">
        <f t="shared" si="10"/>
        <v>539.55606991000002</v>
      </c>
      <c r="J36" s="58">
        <f t="shared" si="10"/>
        <v>382.07698357000004</v>
      </c>
      <c r="K36" s="58">
        <f t="shared" si="10"/>
        <v>344.09594078000009</v>
      </c>
      <c r="L36" s="58">
        <f>SUM(L37:L38)</f>
        <v>684.96715630999995</v>
      </c>
      <c r="M36" s="58">
        <f>SUM(M37:M38)</f>
        <v>1126.4655229099999</v>
      </c>
      <c r="N36" s="58">
        <f t="shared" si="9"/>
        <v>5786.7684138100003</v>
      </c>
    </row>
    <row r="37" spans="1:14">
      <c r="A37" s="65" t="s">
        <v>66</v>
      </c>
      <c r="B37" s="66">
        <v>212.47857440000001</v>
      </c>
      <c r="C37" s="66">
        <v>378.16008255999998</v>
      </c>
      <c r="D37" s="66">
        <v>289.13834578000001</v>
      </c>
      <c r="E37" s="66">
        <v>378.59012812999998</v>
      </c>
      <c r="F37" s="66">
        <v>407.64280938999997</v>
      </c>
      <c r="G37" s="66">
        <v>338.47379713000004</v>
      </c>
      <c r="H37" s="66">
        <v>287.32069162000005</v>
      </c>
      <c r="I37" s="66">
        <v>482.19593657000001</v>
      </c>
      <c r="J37" s="66">
        <v>324.88927631000001</v>
      </c>
      <c r="K37" s="66">
        <v>289.86669919000008</v>
      </c>
      <c r="L37" s="66">
        <v>591.76410855999995</v>
      </c>
      <c r="M37" s="66">
        <v>1002.38475202</v>
      </c>
      <c r="N37" s="58">
        <f t="shared" si="9"/>
        <v>4982.9052016599999</v>
      </c>
    </row>
    <row r="38" spans="1:14">
      <c r="A38" s="65" t="s">
        <v>67</v>
      </c>
      <c r="B38" s="66">
        <v>44.556453040000001</v>
      </c>
      <c r="C38" s="66">
        <v>65.994606360000006</v>
      </c>
      <c r="D38" s="66">
        <v>66.810450500000002</v>
      </c>
      <c r="E38" s="66">
        <v>50.702683110000002</v>
      </c>
      <c r="F38" s="66">
        <v>76.294913580000014</v>
      </c>
      <c r="G38" s="66">
        <v>61.51127524999999</v>
      </c>
      <c r="H38" s="66">
        <v>51.931929480000001</v>
      </c>
      <c r="I38" s="66">
        <v>57.360133340000004</v>
      </c>
      <c r="J38" s="66">
        <v>57.187707259999996</v>
      </c>
      <c r="K38" s="66">
        <v>54.229241590000001</v>
      </c>
      <c r="L38" s="66">
        <v>93.203047749999996</v>
      </c>
      <c r="M38" s="66">
        <v>124.08077088999998</v>
      </c>
      <c r="N38" s="58">
        <f t="shared" si="9"/>
        <v>803.86321214999998</v>
      </c>
    </row>
    <row r="39" spans="1:14">
      <c r="A39" s="63" t="s">
        <v>68</v>
      </c>
      <c r="B39" s="58">
        <f>SUM(B40:B41)</f>
        <v>614.5530391100001</v>
      </c>
      <c r="C39" s="58">
        <f t="shared" ref="C39:K39" si="11">SUM(C40:C41)</f>
        <v>601.76466245999995</v>
      </c>
      <c r="D39" s="58">
        <f t="shared" si="11"/>
        <v>915.22404312000003</v>
      </c>
      <c r="E39" s="58">
        <f t="shared" si="11"/>
        <v>624.41297676000011</v>
      </c>
      <c r="F39" s="58">
        <f t="shared" si="11"/>
        <v>862.28480307999996</v>
      </c>
      <c r="G39" s="58">
        <f t="shared" si="11"/>
        <v>752.84985462999987</v>
      </c>
      <c r="H39" s="58">
        <f t="shared" si="11"/>
        <v>742.08388257000013</v>
      </c>
      <c r="I39" s="58">
        <f t="shared" si="11"/>
        <v>767.7873061800002</v>
      </c>
      <c r="J39" s="58">
        <f t="shared" si="11"/>
        <v>916.18390752000005</v>
      </c>
      <c r="K39" s="58">
        <f t="shared" si="11"/>
        <v>728.21216035999998</v>
      </c>
      <c r="L39" s="58">
        <f>SUM(L40:L41)</f>
        <v>1155.96534707</v>
      </c>
      <c r="M39" s="58">
        <f>SUM(M40:M41)</f>
        <v>1956.2681336699998</v>
      </c>
      <c r="N39" s="58">
        <f t="shared" si="9"/>
        <v>10637.590116530002</v>
      </c>
    </row>
    <row r="40" spans="1:14">
      <c r="A40" s="65" t="s">
        <v>69</v>
      </c>
      <c r="B40" s="66">
        <v>611.46738419000008</v>
      </c>
      <c r="C40" s="66">
        <v>598.16358284</v>
      </c>
      <c r="D40" s="66">
        <v>911.64001458000007</v>
      </c>
      <c r="E40" s="66">
        <v>621.32413930000007</v>
      </c>
      <c r="F40" s="66">
        <v>859.24335678</v>
      </c>
      <c r="G40" s="66">
        <v>749.29974334999986</v>
      </c>
      <c r="H40" s="66">
        <v>739.16094432000011</v>
      </c>
      <c r="I40" s="66">
        <v>764.85810304000017</v>
      </c>
      <c r="J40" s="66">
        <v>912.51272375000008</v>
      </c>
      <c r="K40" s="66">
        <v>725.36342262999995</v>
      </c>
      <c r="L40" s="66">
        <v>1151.70967354</v>
      </c>
      <c r="M40" s="67">
        <v>1951.3618598299997</v>
      </c>
      <c r="N40" s="58">
        <f t="shared" si="9"/>
        <v>10596.104948149999</v>
      </c>
    </row>
    <row r="41" spans="1:14">
      <c r="A41" s="65" t="s">
        <v>70</v>
      </c>
      <c r="B41" s="66">
        <v>3.0856549200000001</v>
      </c>
      <c r="C41" s="66">
        <v>3.6010796200000001</v>
      </c>
      <c r="D41" s="66">
        <v>3.5840285399999998</v>
      </c>
      <c r="E41" s="66">
        <v>3.0888374600000001</v>
      </c>
      <c r="F41" s="66">
        <v>3.0414462999999996</v>
      </c>
      <c r="G41" s="66">
        <v>3.5501112800000003</v>
      </c>
      <c r="H41" s="66">
        <v>2.9229382500000001</v>
      </c>
      <c r="I41" s="66">
        <v>2.9292031400000003</v>
      </c>
      <c r="J41" s="66">
        <v>3.6711837699999998</v>
      </c>
      <c r="K41" s="66">
        <v>2.8487377299999999</v>
      </c>
      <c r="L41" s="66">
        <v>4.2556735300000001</v>
      </c>
      <c r="M41" s="66">
        <v>4.9062738399999999</v>
      </c>
      <c r="N41" s="58">
        <f t="shared" si="9"/>
        <v>41.485168379999998</v>
      </c>
    </row>
    <row r="42" spans="1:14">
      <c r="A42" s="63" t="s">
        <v>71</v>
      </c>
      <c r="B42" s="58">
        <f t="shared" ref="B42:K42" si="12">B43</f>
        <v>94.104923999999997</v>
      </c>
      <c r="C42" s="58">
        <f t="shared" si="12"/>
        <v>274.03317823000003</v>
      </c>
      <c r="D42" s="58">
        <f t="shared" si="12"/>
        <v>321.88647225</v>
      </c>
      <c r="E42" s="58">
        <f t="shared" si="12"/>
        <v>235.96855834000002</v>
      </c>
      <c r="F42" s="58">
        <f t="shared" si="12"/>
        <v>172.33564174</v>
      </c>
      <c r="G42" s="58">
        <f t="shared" si="12"/>
        <v>366.60841811</v>
      </c>
      <c r="H42" s="58">
        <f t="shared" si="12"/>
        <v>152.78541883000003</v>
      </c>
      <c r="I42" s="58">
        <f t="shared" si="12"/>
        <v>190.22975825</v>
      </c>
      <c r="J42" s="58">
        <f t="shared" si="12"/>
        <v>1215.0741680799999</v>
      </c>
      <c r="K42" s="58">
        <f t="shared" si="12"/>
        <v>174.11988241999998</v>
      </c>
      <c r="L42" s="58">
        <f>L43</f>
        <v>379.20819157</v>
      </c>
      <c r="M42" s="58">
        <f>M43</f>
        <v>985.7717623399999</v>
      </c>
      <c r="N42" s="58">
        <f t="shared" si="9"/>
        <v>4562.1263741599996</v>
      </c>
    </row>
    <row r="43" spans="1:14">
      <c r="A43" s="65" t="s">
        <v>13</v>
      </c>
      <c r="B43" s="66">
        <v>94.104923999999997</v>
      </c>
      <c r="C43" s="66">
        <v>274.03317823000003</v>
      </c>
      <c r="D43" s="66">
        <v>321.88647225</v>
      </c>
      <c r="E43" s="66">
        <v>235.96855834000002</v>
      </c>
      <c r="F43" s="66">
        <v>172.33564174</v>
      </c>
      <c r="G43" s="66">
        <v>366.60841811</v>
      </c>
      <c r="H43" s="66">
        <v>152.78541883000003</v>
      </c>
      <c r="I43" s="66">
        <v>190.22975825</v>
      </c>
      <c r="J43" s="66">
        <v>1215.0741680799999</v>
      </c>
      <c r="K43" s="66">
        <v>174.11988241999998</v>
      </c>
      <c r="L43" s="66">
        <v>379.20819157</v>
      </c>
      <c r="M43" s="66">
        <v>985.7717623399999</v>
      </c>
      <c r="N43" s="58">
        <f t="shared" si="9"/>
        <v>4562.1263741599996</v>
      </c>
    </row>
    <row r="44" spans="1:14">
      <c r="A44" s="68" t="s">
        <v>72</v>
      </c>
      <c r="B44" s="58">
        <f t="shared" ref="B44:K44" si="13">B45</f>
        <v>1450.7300224200001</v>
      </c>
      <c r="C44" s="58">
        <f t="shared" si="13"/>
        <v>6186.7744991600002</v>
      </c>
      <c r="D44" s="58">
        <f t="shared" si="13"/>
        <v>5648.1780872299996</v>
      </c>
      <c r="E44" s="58">
        <f t="shared" si="13"/>
        <v>1462.59130852</v>
      </c>
      <c r="F44" s="58">
        <f t="shared" si="13"/>
        <v>3705.25661369</v>
      </c>
      <c r="G44" s="58">
        <f t="shared" si="13"/>
        <v>3678.2386260500002</v>
      </c>
      <c r="H44" s="58">
        <f t="shared" si="13"/>
        <v>1472.3944134699998</v>
      </c>
      <c r="I44" s="58">
        <f t="shared" si="13"/>
        <v>1846.5141531599998</v>
      </c>
      <c r="J44" s="58">
        <f t="shared" si="13"/>
        <v>1475.7595298199999</v>
      </c>
      <c r="K44" s="58">
        <f t="shared" si="13"/>
        <v>53.84762431</v>
      </c>
      <c r="L44" s="58">
        <f>L45</f>
        <v>67.733301949999998</v>
      </c>
      <c r="M44" s="58">
        <f>M45</f>
        <v>27992.01692369</v>
      </c>
      <c r="N44" s="58">
        <f t="shared" si="9"/>
        <v>55040.03510347</v>
      </c>
    </row>
    <row r="45" spans="1:14">
      <c r="A45" s="65" t="s">
        <v>14</v>
      </c>
      <c r="B45" s="66">
        <v>1450.7300224200001</v>
      </c>
      <c r="C45" s="66">
        <v>6186.7744991600002</v>
      </c>
      <c r="D45" s="66">
        <v>5648.1780872299996</v>
      </c>
      <c r="E45" s="66">
        <v>1462.59130852</v>
      </c>
      <c r="F45" s="66">
        <v>3705.25661369</v>
      </c>
      <c r="G45" s="66">
        <v>3678.2386260500002</v>
      </c>
      <c r="H45" s="66">
        <v>1472.3944134699998</v>
      </c>
      <c r="I45" s="66">
        <v>1846.5141531599998</v>
      </c>
      <c r="J45" s="66">
        <v>1475.7595298199999</v>
      </c>
      <c r="K45" s="66">
        <v>53.84762431</v>
      </c>
      <c r="L45" s="66">
        <v>67.733301949999998</v>
      </c>
      <c r="M45" s="66">
        <v>27992.01692369</v>
      </c>
      <c r="N45" s="58">
        <f t="shared" si="9"/>
        <v>55040.03510347</v>
      </c>
    </row>
    <row r="46" spans="1:14">
      <c r="A46" s="63" t="s">
        <v>15</v>
      </c>
      <c r="B46" s="58">
        <f t="shared" ref="B46:J46" si="14">SUM(B47:B48)</f>
        <v>25.614484129999997</v>
      </c>
      <c r="C46" s="58">
        <f t="shared" si="14"/>
        <v>25.248667010000002</v>
      </c>
      <c r="D46" s="58">
        <f t="shared" si="14"/>
        <v>26.37352585</v>
      </c>
      <c r="E46" s="58">
        <f t="shared" si="14"/>
        <v>26.156524949999998</v>
      </c>
      <c r="F46" s="58">
        <f t="shared" si="14"/>
        <v>26.288107419999996</v>
      </c>
      <c r="G46" s="58">
        <f t="shared" si="14"/>
        <v>30.251149080000001</v>
      </c>
      <c r="H46" s="58">
        <f t="shared" si="14"/>
        <v>25.845750070000001</v>
      </c>
      <c r="I46" s="58">
        <f t="shared" si="14"/>
        <v>28.458607860000004</v>
      </c>
      <c r="J46" s="58">
        <f t="shared" si="14"/>
        <v>35.730453730000001</v>
      </c>
      <c r="K46" s="58">
        <f>SUM(K47:K48)</f>
        <v>26.951534690000003</v>
      </c>
      <c r="L46" s="58">
        <f>SUM(L47:L48)</f>
        <v>41.767608400000007</v>
      </c>
      <c r="M46" s="58">
        <f>SUM(M47:M48)</f>
        <v>33.724203379999999</v>
      </c>
      <c r="N46" s="58">
        <f t="shared" si="9"/>
        <v>352.41061657000006</v>
      </c>
    </row>
    <row r="47" spans="1:14">
      <c r="A47" s="65" t="s">
        <v>73</v>
      </c>
      <c r="B47" s="66">
        <v>25.614484129999997</v>
      </c>
      <c r="C47" s="66">
        <v>25.248667010000002</v>
      </c>
      <c r="D47" s="66">
        <v>26.37352585</v>
      </c>
      <c r="E47" s="66">
        <v>26.156524949999998</v>
      </c>
      <c r="F47" s="66">
        <v>26.288107419999996</v>
      </c>
      <c r="G47" s="66">
        <v>30.251149080000001</v>
      </c>
      <c r="H47" s="66">
        <v>25.845750070000001</v>
      </c>
      <c r="I47" s="66">
        <v>28.458607860000004</v>
      </c>
      <c r="J47" s="66">
        <v>35.730453730000001</v>
      </c>
      <c r="K47" s="66">
        <v>26.951534690000003</v>
      </c>
      <c r="L47" s="66">
        <v>41.767608400000007</v>
      </c>
      <c r="M47" s="66">
        <v>33.724203379999999</v>
      </c>
      <c r="N47" s="58">
        <f t="shared" si="9"/>
        <v>352.41061657000006</v>
      </c>
    </row>
    <row r="48" spans="1:14">
      <c r="A48" s="65" t="s">
        <v>40</v>
      </c>
      <c r="B48" s="66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58">
        <f t="shared" si="9"/>
        <v>0</v>
      </c>
    </row>
    <row r="49" spans="1:14">
      <c r="A49" s="63" t="s">
        <v>16</v>
      </c>
      <c r="B49" s="58">
        <f t="shared" ref="B49:K49" si="15">SUM(B50:B54)</f>
        <v>1764.5735064300002</v>
      </c>
      <c r="C49" s="58">
        <f t="shared" si="15"/>
        <v>5154.0303935500006</v>
      </c>
      <c r="D49" s="58">
        <f t="shared" si="15"/>
        <v>3659.6006564200002</v>
      </c>
      <c r="E49" s="58">
        <f t="shared" si="15"/>
        <v>1656.91675627</v>
      </c>
      <c r="F49" s="58">
        <f t="shared" si="15"/>
        <v>2542.1892670500001</v>
      </c>
      <c r="G49" s="58">
        <f t="shared" si="15"/>
        <v>2336.7391942400004</v>
      </c>
      <c r="H49" s="58">
        <f t="shared" si="15"/>
        <v>1139.9970378199998</v>
      </c>
      <c r="I49" s="58">
        <f t="shared" si="15"/>
        <v>3034.7330587599999</v>
      </c>
      <c r="J49" s="58">
        <f t="shared" si="15"/>
        <v>2111.4721308399999</v>
      </c>
      <c r="K49" s="58">
        <f t="shared" si="15"/>
        <v>1780.31300588</v>
      </c>
      <c r="L49" s="58">
        <f>SUM(L50:L54)</f>
        <v>4024.8586633800005</v>
      </c>
      <c r="M49" s="58">
        <f>SUM(M50:M54)</f>
        <v>7129.1274166499998</v>
      </c>
      <c r="N49" s="58">
        <f t="shared" si="9"/>
        <v>36334.551087290005</v>
      </c>
    </row>
    <row r="50" spans="1:14">
      <c r="A50" s="65" t="s">
        <v>74</v>
      </c>
      <c r="B50" s="66">
        <v>1346.2402971899999</v>
      </c>
      <c r="C50" s="66">
        <v>4902.7648072600005</v>
      </c>
      <c r="D50" s="66">
        <v>2865.3552005700003</v>
      </c>
      <c r="E50" s="66">
        <v>1112.7682657599998</v>
      </c>
      <c r="F50" s="66">
        <v>1770.1970693200001</v>
      </c>
      <c r="G50" s="66">
        <v>1735.5427239200003</v>
      </c>
      <c r="H50" s="66">
        <v>641.86868977999995</v>
      </c>
      <c r="I50" s="66">
        <v>2363.29435023</v>
      </c>
      <c r="J50" s="66">
        <v>1400.1937293399999</v>
      </c>
      <c r="K50" s="66">
        <v>1337.4605124299999</v>
      </c>
      <c r="L50" s="66">
        <v>3191.4852627100008</v>
      </c>
      <c r="M50" s="66">
        <v>3236.4162275600002</v>
      </c>
      <c r="N50" s="58">
        <f t="shared" si="9"/>
        <v>25903.58713607</v>
      </c>
    </row>
    <row r="51" spans="1:14">
      <c r="A51" s="65" t="s">
        <v>75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58">
        <f t="shared" si="9"/>
        <v>0</v>
      </c>
    </row>
    <row r="52" spans="1:14">
      <c r="A52" s="65" t="s">
        <v>76</v>
      </c>
      <c r="B52" s="66">
        <v>168.82948013000004</v>
      </c>
      <c r="C52" s="66">
        <v>80.996413959999998</v>
      </c>
      <c r="D52" s="66">
        <v>230.45088089000004</v>
      </c>
      <c r="E52" s="66">
        <v>292.33016931999998</v>
      </c>
      <c r="F52" s="66">
        <v>191.34282981999999</v>
      </c>
      <c r="G52" s="66">
        <v>85.661491150000003</v>
      </c>
      <c r="H52" s="66">
        <v>349.9456376</v>
      </c>
      <c r="I52" s="66">
        <v>186.72884917000002</v>
      </c>
      <c r="J52" s="66">
        <v>99.996941859999993</v>
      </c>
      <c r="K52" s="66">
        <v>167.17430557</v>
      </c>
      <c r="L52" s="66">
        <v>160.56075582999995</v>
      </c>
      <c r="M52" s="66">
        <v>3263.5577723699998</v>
      </c>
      <c r="N52" s="58">
        <f t="shared" si="9"/>
        <v>5277.5755276700002</v>
      </c>
    </row>
    <row r="53" spans="1:14">
      <c r="A53" s="65" t="s">
        <v>109</v>
      </c>
      <c r="B53" s="66">
        <v>6.7060399299999993</v>
      </c>
      <c r="C53" s="66">
        <v>6.9264302600000001</v>
      </c>
      <c r="D53" s="66">
        <v>6.9252196799999997</v>
      </c>
      <c r="E53" s="66">
        <v>6.93106343</v>
      </c>
      <c r="F53" s="66">
        <v>6.9376715899999999</v>
      </c>
      <c r="G53" s="66">
        <v>6.9561006699999997</v>
      </c>
      <c r="H53" s="66">
        <v>6.9494447499999996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58">
        <f t="shared" si="9"/>
        <v>48.331970309999996</v>
      </c>
    </row>
    <row r="54" spans="1:14">
      <c r="A54" s="65" t="s">
        <v>17</v>
      </c>
      <c r="B54" s="66">
        <v>242.79768918000002</v>
      </c>
      <c r="C54" s="66">
        <v>163.34274207000001</v>
      </c>
      <c r="D54" s="66">
        <v>556.86935527999992</v>
      </c>
      <c r="E54" s="66">
        <v>244.88725775999998</v>
      </c>
      <c r="F54" s="66">
        <v>573.71169631999999</v>
      </c>
      <c r="G54" s="66">
        <v>508.57887849999997</v>
      </c>
      <c r="H54" s="66">
        <v>141.23326569</v>
      </c>
      <c r="I54" s="66">
        <v>484.70985936</v>
      </c>
      <c r="J54" s="66">
        <v>611.28145963999998</v>
      </c>
      <c r="K54" s="66">
        <v>275.67818788</v>
      </c>
      <c r="L54" s="66">
        <v>672.81264484000008</v>
      </c>
      <c r="M54" s="66">
        <v>629.15341672</v>
      </c>
      <c r="N54" s="58">
        <f t="shared" si="9"/>
        <v>5105.0564532399994</v>
      </c>
    </row>
    <row r="55" spans="1:14">
      <c r="A55" s="63" t="s">
        <v>77</v>
      </c>
      <c r="B55" s="58">
        <f t="shared" ref="B55:L55" si="16">B56</f>
        <v>26.625919329999999</v>
      </c>
      <c r="C55" s="58">
        <f t="shared" si="16"/>
        <v>146.15930109000001</v>
      </c>
      <c r="D55" s="58">
        <f t="shared" si="16"/>
        <v>93.856216349999997</v>
      </c>
      <c r="E55" s="58">
        <f t="shared" si="16"/>
        <v>84.539463489999989</v>
      </c>
      <c r="F55" s="58">
        <f t="shared" si="16"/>
        <v>36.316166989999999</v>
      </c>
      <c r="G55" s="58">
        <f t="shared" si="16"/>
        <v>101.4574494</v>
      </c>
      <c r="H55" s="58">
        <f t="shared" si="16"/>
        <v>91.159879939999996</v>
      </c>
      <c r="I55" s="58">
        <f t="shared" si="16"/>
        <v>94.395906549999992</v>
      </c>
      <c r="J55" s="58">
        <f t="shared" si="16"/>
        <v>114.4290058</v>
      </c>
      <c r="K55" s="58">
        <f t="shared" si="16"/>
        <v>98.360159659999994</v>
      </c>
      <c r="L55" s="58">
        <f t="shared" si="16"/>
        <v>73.557722910000024</v>
      </c>
      <c r="M55" s="58">
        <f>M56</f>
        <v>187.71382341999998</v>
      </c>
      <c r="N55" s="58">
        <f t="shared" si="9"/>
        <v>1148.57101493</v>
      </c>
    </row>
    <row r="56" spans="1:14">
      <c r="A56" s="65" t="s">
        <v>18</v>
      </c>
      <c r="B56" s="66">
        <v>26.625919329999999</v>
      </c>
      <c r="C56" s="66">
        <v>146.15930109000001</v>
      </c>
      <c r="D56" s="66">
        <v>93.856216349999997</v>
      </c>
      <c r="E56" s="66">
        <v>84.539463489999989</v>
      </c>
      <c r="F56" s="66">
        <v>36.316166989999999</v>
      </c>
      <c r="G56" s="66">
        <v>101.4574494</v>
      </c>
      <c r="H56" s="66">
        <v>91.159879939999996</v>
      </c>
      <c r="I56" s="66">
        <v>94.395906549999992</v>
      </c>
      <c r="J56" s="66">
        <v>114.4290058</v>
      </c>
      <c r="K56" s="66">
        <v>98.360159659999994</v>
      </c>
      <c r="L56" s="66">
        <v>73.557722910000024</v>
      </c>
      <c r="M56" s="66">
        <v>187.71382341999998</v>
      </c>
      <c r="N56" s="58">
        <f t="shared" si="9"/>
        <v>1148.57101493</v>
      </c>
    </row>
    <row r="57" spans="1:14">
      <c r="A57" s="63" t="s">
        <v>19</v>
      </c>
      <c r="B57" s="58">
        <f>B58</f>
        <v>55.173952</v>
      </c>
      <c r="C57" s="58">
        <f t="shared" ref="C57:L57" si="17">C58</f>
        <v>43.571503</v>
      </c>
      <c r="D57" s="58">
        <f t="shared" si="17"/>
        <v>41.680290999999997</v>
      </c>
      <c r="E57" s="58">
        <f t="shared" si="17"/>
        <v>46.808582000000001</v>
      </c>
      <c r="F57" s="58">
        <f t="shared" si="17"/>
        <v>46.808582000000001</v>
      </c>
      <c r="G57" s="58">
        <f t="shared" si="17"/>
        <v>73.808582000000001</v>
      </c>
      <c r="H57" s="58">
        <f t="shared" si="17"/>
        <v>46.808582000000001</v>
      </c>
      <c r="I57" s="58">
        <f t="shared" si="17"/>
        <v>46.808582000000001</v>
      </c>
      <c r="J57" s="58">
        <f t="shared" si="17"/>
        <v>46.808582000000001</v>
      </c>
      <c r="K57" s="58">
        <f t="shared" si="17"/>
        <v>46.808582000000001</v>
      </c>
      <c r="L57" s="58">
        <f t="shared" si="17"/>
        <v>70.308582000000001</v>
      </c>
      <c r="M57" s="58">
        <f>M58</f>
        <v>86.468586999999999</v>
      </c>
      <c r="N57" s="58">
        <f t="shared" si="9"/>
        <v>651.86298899999997</v>
      </c>
    </row>
    <row r="58" spans="1:14">
      <c r="A58" s="65" t="s">
        <v>20</v>
      </c>
      <c r="B58" s="66">
        <v>55.173952</v>
      </c>
      <c r="C58" s="66">
        <v>43.571503</v>
      </c>
      <c r="D58" s="66">
        <v>41.680290999999997</v>
      </c>
      <c r="E58" s="66">
        <v>46.808582000000001</v>
      </c>
      <c r="F58" s="66">
        <v>46.808582000000001</v>
      </c>
      <c r="G58" s="66">
        <v>73.808582000000001</v>
      </c>
      <c r="H58" s="66">
        <v>46.808582000000001</v>
      </c>
      <c r="I58" s="66">
        <v>46.808582000000001</v>
      </c>
      <c r="J58" s="66">
        <v>46.808582000000001</v>
      </c>
      <c r="K58" s="66">
        <v>46.808582000000001</v>
      </c>
      <c r="L58" s="66">
        <v>70.308582000000001</v>
      </c>
      <c r="M58" s="66">
        <v>86.468586999999999</v>
      </c>
      <c r="N58" s="58">
        <f t="shared" si="9"/>
        <v>651.86298899999997</v>
      </c>
    </row>
    <row r="59" spans="1:14">
      <c r="A59" s="63" t="s">
        <v>21</v>
      </c>
      <c r="B59" s="58">
        <f t="shared" ref="B59:K59" si="18">SUM(B60:B61)</f>
        <v>224.37837862000001</v>
      </c>
      <c r="C59" s="58">
        <f t="shared" si="18"/>
        <v>330.05522395999998</v>
      </c>
      <c r="D59" s="58">
        <f t="shared" si="18"/>
        <v>399.06446378999993</v>
      </c>
      <c r="E59" s="58">
        <f t="shared" si="18"/>
        <v>306.53099764999996</v>
      </c>
      <c r="F59" s="58">
        <f t="shared" si="18"/>
        <v>151.26493074999999</v>
      </c>
      <c r="G59" s="58">
        <f t="shared" si="18"/>
        <v>390.16221940999998</v>
      </c>
      <c r="H59" s="58">
        <f t="shared" si="18"/>
        <v>294.25323417000004</v>
      </c>
      <c r="I59" s="58">
        <f t="shared" si="18"/>
        <v>231.22040572000003</v>
      </c>
      <c r="J59" s="58">
        <f t="shared" si="18"/>
        <v>399.48124464999995</v>
      </c>
      <c r="K59" s="58">
        <f t="shared" si="18"/>
        <v>435.77397649</v>
      </c>
      <c r="L59" s="58">
        <f>SUM(L60:L61)</f>
        <v>426.01124227999998</v>
      </c>
      <c r="M59" s="58">
        <f>SUM(M60:M61)</f>
        <v>1073.8945945400001</v>
      </c>
      <c r="N59" s="58">
        <f t="shared" si="9"/>
        <v>4662.0909120300003</v>
      </c>
    </row>
    <row r="60" spans="1:14">
      <c r="A60" s="65" t="s">
        <v>78</v>
      </c>
      <c r="B60" s="66">
        <v>224.37837862000001</v>
      </c>
      <c r="C60" s="66">
        <v>330.05522395999998</v>
      </c>
      <c r="D60" s="66">
        <v>399.06446378999993</v>
      </c>
      <c r="E60" s="66">
        <v>306.53099764999996</v>
      </c>
      <c r="F60" s="66">
        <v>151.26493074999999</v>
      </c>
      <c r="G60" s="66">
        <v>390.16221940999998</v>
      </c>
      <c r="H60" s="66">
        <v>294.25323417000004</v>
      </c>
      <c r="I60" s="66">
        <v>231.22040572000003</v>
      </c>
      <c r="J60" s="66">
        <v>399.48124464999995</v>
      </c>
      <c r="K60" s="66">
        <v>435.77397649</v>
      </c>
      <c r="L60" s="66">
        <v>426.01124227999998</v>
      </c>
      <c r="M60" s="66">
        <v>1008.8945945400002</v>
      </c>
      <c r="N60" s="58">
        <f t="shared" si="9"/>
        <v>4597.0909120300003</v>
      </c>
    </row>
    <row r="61" spans="1:14">
      <c r="A61" s="65" t="s">
        <v>50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65</v>
      </c>
      <c r="N61" s="58">
        <f t="shared" si="9"/>
        <v>65</v>
      </c>
    </row>
    <row r="62" spans="1:14">
      <c r="A62" s="63" t="s">
        <v>45</v>
      </c>
      <c r="B62" s="58">
        <f t="shared" ref="B62:K62" si="19">B63+B67</f>
        <v>100.2871545</v>
      </c>
      <c r="C62" s="58">
        <f t="shared" si="19"/>
        <v>170.36747032</v>
      </c>
      <c r="D62" s="58">
        <f t="shared" si="19"/>
        <v>219.78182103999998</v>
      </c>
      <c r="E62" s="58">
        <f t="shared" si="19"/>
        <v>169.22612049</v>
      </c>
      <c r="F62" s="58">
        <f t="shared" si="19"/>
        <v>191.03522160000003</v>
      </c>
      <c r="G62" s="58">
        <f t="shared" si="19"/>
        <v>241.35434657999997</v>
      </c>
      <c r="H62" s="58">
        <f t="shared" si="19"/>
        <v>180.83687097000001</v>
      </c>
      <c r="I62" s="58">
        <f t="shared" si="19"/>
        <v>231.93959810999999</v>
      </c>
      <c r="J62" s="58">
        <f t="shared" si="19"/>
        <v>210.67663069999998</v>
      </c>
      <c r="K62" s="58">
        <f t="shared" si="19"/>
        <v>221.80240767999999</v>
      </c>
      <c r="L62" s="58">
        <f>L63+L67</f>
        <v>207.76229956999998</v>
      </c>
      <c r="M62" s="58">
        <f>M63+M67</f>
        <v>913.64705159999994</v>
      </c>
      <c r="N62" s="58">
        <f t="shared" si="9"/>
        <v>3058.7169931599997</v>
      </c>
    </row>
    <row r="63" spans="1:14">
      <c r="A63" s="63" t="s">
        <v>79</v>
      </c>
      <c r="B63" s="58">
        <f t="shared" ref="B63:K63" si="20">SUM(B64:B66)</f>
        <v>36.052549970000001</v>
      </c>
      <c r="C63" s="58">
        <f t="shared" si="20"/>
        <v>77.710453829999992</v>
      </c>
      <c r="D63" s="58">
        <f t="shared" si="20"/>
        <v>113.80247245999999</v>
      </c>
      <c r="E63" s="58">
        <f t="shared" si="20"/>
        <v>89.395396419999997</v>
      </c>
      <c r="F63" s="58">
        <f t="shared" si="20"/>
        <v>89.214671600000017</v>
      </c>
      <c r="G63" s="58">
        <f t="shared" si="20"/>
        <v>130.98197457000001</v>
      </c>
      <c r="H63" s="58">
        <f t="shared" si="20"/>
        <v>87.914029830000004</v>
      </c>
      <c r="I63" s="58">
        <f t="shared" si="20"/>
        <v>137.51401164000001</v>
      </c>
      <c r="J63" s="58">
        <f t="shared" si="20"/>
        <v>116.54097700999999</v>
      </c>
      <c r="K63" s="58">
        <f t="shared" si="20"/>
        <v>110.50796226999999</v>
      </c>
      <c r="L63" s="58">
        <f>SUM(L64:L66)</f>
        <v>89.281830150000005</v>
      </c>
      <c r="M63" s="58">
        <f>SUM(M64:M66)</f>
        <v>502.45206025999994</v>
      </c>
      <c r="N63" s="58">
        <f t="shared" si="9"/>
        <v>1581.36839001</v>
      </c>
    </row>
    <row r="64" spans="1:14">
      <c r="A64" s="65" t="s">
        <v>80</v>
      </c>
      <c r="B64" s="66">
        <v>27.374191870000001</v>
      </c>
      <c r="C64" s="66">
        <v>42.373694010000001</v>
      </c>
      <c r="D64" s="66">
        <v>51.853792169999998</v>
      </c>
      <c r="E64" s="66">
        <v>29.38457974</v>
      </c>
      <c r="F64" s="66">
        <v>36.416399820000009</v>
      </c>
      <c r="G64" s="66">
        <v>54.421200820000003</v>
      </c>
      <c r="H64" s="66">
        <v>33.747851969999999</v>
      </c>
      <c r="I64" s="66">
        <v>47.868451960000002</v>
      </c>
      <c r="J64" s="66">
        <v>41.461531439999995</v>
      </c>
      <c r="K64" s="66">
        <v>41.717763929999997</v>
      </c>
      <c r="L64" s="66">
        <v>46.269026060000002</v>
      </c>
      <c r="M64" s="66">
        <v>113.0482672</v>
      </c>
      <c r="N64" s="58">
        <f t="shared" si="9"/>
        <v>565.93675099000006</v>
      </c>
    </row>
    <row r="65" spans="1:14">
      <c r="A65" s="65" t="s">
        <v>81</v>
      </c>
      <c r="B65" s="66">
        <v>6.4502039299999998</v>
      </c>
      <c r="C65" s="66">
        <v>32.684870500000002</v>
      </c>
      <c r="D65" s="66">
        <v>58.403086040000005</v>
      </c>
      <c r="E65" s="66">
        <v>36.350593670000002</v>
      </c>
      <c r="F65" s="66">
        <v>39.782254009999996</v>
      </c>
      <c r="G65" s="66">
        <v>38.78587048</v>
      </c>
      <c r="H65" s="66">
        <v>52.231100790000006</v>
      </c>
      <c r="I65" s="66">
        <v>50.665449760000001</v>
      </c>
      <c r="J65" s="66">
        <v>61.160395149999992</v>
      </c>
      <c r="K65" s="66">
        <v>54.999216179999998</v>
      </c>
      <c r="L65" s="66">
        <v>39.115890200000003</v>
      </c>
      <c r="M65" s="66">
        <v>108.62229904</v>
      </c>
      <c r="N65" s="58">
        <f t="shared" si="9"/>
        <v>579.25122975000011</v>
      </c>
    </row>
    <row r="66" spans="1:14">
      <c r="A66" s="65" t="s">
        <v>129</v>
      </c>
      <c r="B66" s="66">
        <v>2.2281541699999998</v>
      </c>
      <c r="C66" s="66">
        <v>2.65188932</v>
      </c>
      <c r="D66" s="66">
        <v>3.5455942500000002</v>
      </c>
      <c r="E66" s="66">
        <v>23.660223010000003</v>
      </c>
      <c r="F66" s="66">
        <v>13.016017769999999</v>
      </c>
      <c r="G66" s="66">
        <v>37.774903270000003</v>
      </c>
      <c r="H66" s="66">
        <v>1.93507707</v>
      </c>
      <c r="I66" s="66">
        <v>38.980109920000004</v>
      </c>
      <c r="J66" s="66">
        <v>13.91905042</v>
      </c>
      <c r="K66" s="66">
        <v>13.79098216</v>
      </c>
      <c r="L66" s="66">
        <v>3.89691389</v>
      </c>
      <c r="M66" s="66">
        <v>280.78149401999997</v>
      </c>
      <c r="N66" s="58">
        <f t="shared" si="9"/>
        <v>436.18040926999998</v>
      </c>
    </row>
    <row r="67" spans="1:14">
      <c r="A67" s="63" t="s">
        <v>51</v>
      </c>
      <c r="B67" s="58">
        <f t="shared" ref="B67:K67" si="21">SUM(B68:B69)</f>
        <v>64.234604529999999</v>
      </c>
      <c r="C67" s="58">
        <f t="shared" si="21"/>
        <v>92.65701648999999</v>
      </c>
      <c r="D67" s="58">
        <f t="shared" si="21"/>
        <v>105.97934857999999</v>
      </c>
      <c r="E67" s="58">
        <f t="shared" si="21"/>
        <v>79.830724070000002</v>
      </c>
      <c r="F67" s="58">
        <f t="shared" si="21"/>
        <v>101.82055000000001</v>
      </c>
      <c r="G67" s="58">
        <f t="shared" si="21"/>
        <v>110.37237200999998</v>
      </c>
      <c r="H67" s="58">
        <f t="shared" si="21"/>
        <v>92.922841140000003</v>
      </c>
      <c r="I67" s="58">
        <f t="shared" si="21"/>
        <v>94.425586469999985</v>
      </c>
      <c r="J67" s="58">
        <f t="shared" si="21"/>
        <v>94.135653689999998</v>
      </c>
      <c r="K67" s="58">
        <f t="shared" si="21"/>
        <v>111.29444541000001</v>
      </c>
      <c r="L67" s="58">
        <f>SUM(L68:L69)</f>
        <v>118.48046941999999</v>
      </c>
      <c r="M67" s="58">
        <f>SUM(M68:M69)</f>
        <v>411.19499133999994</v>
      </c>
      <c r="N67" s="58">
        <f t="shared" si="9"/>
        <v>1477.3486031499999</v>
      </c>
    </row>
    <row r="68" spans="1:14">
      <c r="A68" s="65" t="s">
        <v>22</v>
      </c>
      <c r="B68" s="66">
        <v>46.713110960000002</v>
      </c>
      <c r="C68" s="66">
        <v>71.845291749999987</v>
      </c>
      <c r="D68" s="66">
        <v>83.398838380000001</v>
      </c>
      <c r="E68" s="66">
        <v>59.669368440000007</v>
      </c>
      <c r="F68" s="66">
        <v>81.788971810000007</v>
      </c>
      <c r="G68" s="66">
        <v>81.683602679999979</v>
      </c>
      <c r="H68" s="66">
        <v>71.646967200000006</v>
      </c>
      <c r="I68" s="66">
        <v>74.31533352999999</v>
      </c>
      <c r="J68" s="66">
        <v>73.894863229999999</v>
      </c>
      <c r="K68" s="66">
        <v>91.551941260000007</v>
      </c>
      <c r="L68" s="66">
        <v>93.878489329999994</v>
      </c>
      <c r="M68" s="66">
        <v>355.24257378999994</v>
      </c>
      <c r="N68" s="58">
        <f t="shared" si="9"/>
        <v>1185.6293523599998</v>
      </c>
    </row>
    <row r="69" spans="1:14">
      <c r="A69" s="65" t="s">
        <v>82</v>
      </c>
      <c r="B69" s="66">
        <v>17.521493570000001</v>
      </c>
      <c r="C69" s="66">
        <v>20.811724739999999</v>
      </c>
      <c r="D69" s="66">
        <v>22.580510199999999</v>
      </c>
      <c r="E69" s="66">
        <v>20.161355629999999</v>
      </c>
      <c r="F69" s="66">
        <v>20.031578190000001</v>
      </c>
      <c r="G69" s="66">
        <v>28.68876933</v>
      </c>
      <c r="H69" s="66">
        <v>21.27587394</v>
      </c>
      <c r="I69" s="66">
        <v>20.110252940000002</v>
      </c>
      <c r="J69" s="66">
        <v>20.240790459999996</v>
      </c>
      <c r="K69" s="66">
        <v>19.742504149999998</v>
      </c>
      <c r="L69" s="66">
        <v>24.601980090000001</v>
      </c>
      <c r="M69" s="66">
        <v>55.95241755</v>
      </c>
      <c r="N69" s="58">
        <f t="shared" si="9"/>
        <v>291.71925079000005</v>
      </c>
    </row>
    <row r="70" spans="1:14">
      <c r="A70" s="63" t="s">
        <v>46</v>
      </c>
      <c r="B70" s="58">
        <f t="shared" ref="B70:K70" si="22">B71+B76+B81+B87+B99</f>
        <v>17696.238365220001</v>
      </c>
      <c r="C70" s="58">
        <f t="shared" si="22"/>
        <v>24212.778103610006</v>
      </c>
      <c r="D70" s="58">
        <f t="shared" si="22"/>
        <v>25248.696623149994</v>
      </c>
      <c r="E70" s="58">
        <f t="shared" si="22"/>
        <v>19831.759116360001</v>
      </c>
      <c r="F70" s="58">
        <f t="shared" si="22"/>
        <v>22374.276872899994</v>
      </c>
      <c r="G70" s="58">
        <f t="shared" si="22"/>
        <v>24210.495427590002</v>
      </c>
      <c r="H70" s="58">
        <f t="shared" si="22"/>
        <v>21531.266237850003</v>
      </c>
      <c r="I70" s="58">
        <f t="shared" si="22"/>
        <v>24592.280159080001</v>
      </c>
      <c r="J70" s="58">
        <f t="shared" si="22"/>
        <v>22989.707220869997</v>
      </c>
      <c r="K70" s="58">
        <f t="shared" si="22"/>
        <v>21941.633112359999</v>
      </c>
      <c r="L70" s="58">
        <f>L71+L76+L81+L87+L99</f>
        <v>27633.741604550003</v>
      </c>
      <c r="M70" s="58">
        <f>M71+M76+M81+M87+M99</f>
        <v>50173.723453009996</v>
      </c>
      <c r="N70" s="58">
        <f t="shared" si="9"/>
        <v>302436.59629655001</v>
      </c>
    </row>
    <row r="71" spans="1:14">
      <c r="A71" s="63" t="s">
        <v>23</v>
      </c>
      <c r="B71" s="58">
        <f t="shared" ref="B71:K71" si="23">SUM(B72:B75)</f>
        <v>139.82572583000001</v>
      </c>
      <c r="C71" s="58">
        <f t="shared" si="23"/>
        <v>1579.75205704</v>
      </c>
      <c r="D71" s="58">
        <f t="shared" si="23"/>
        <v>1293.5161504099999</v>
      </c>
      <c r="E71" s="58">
        <f t="shared" si="23"/>
        <v>1075.41353407</v>
      </c>
      <c r="F71" s="58">
        <f t="shared" si="23"/>
        <v>1247.6268369899999</v>
      </c>
      <c r="G71" s="58">
        <f t="shared" si="23"/>
        <v>735.60813653999992</v>
      </c>
      <c r="H71" s="58">
        <f t="shared" si="23"/>
        <v>757.53098185999988</v>
      </c>
      <c r="I71" s="58">
        <f t="shared" si="23"/>
        <v>1010.17648134</v>
      </c>
      <c r="J71" s="58">
        <f t="shared" si="23"/>
        <v>966.12343647</v>
      </c>
      <c r="K71" s="58">
        <f t="shared" si="23"/>
        <v>744.01900775999991</v>
      </c>
      <c r="L71" s="58">
        <f>SUM(L72:L75)</f>
        <v>1454.4471344400001</v>
      </c>
      <c r="M71" s="58">
        <f>SUM(M72:M75)</f>
        <v>3977.8480945299998</v>
      </c>
      <c r="N71" s="58">
        <f t="shared" si="9"/>
        <v>14981.887577279998</v>
      </c>
    </row>
    <row r="72" spans="1:14">
      <c r="A72" s="65" t="s">
        <v>24</v>
      </c>
      <c r="B72" s="66">
        <v>3.66546225</v>
      </c>
      <c r="C72" s="66">
        <v>0</v>
      </c>
      <c r="D72" s="66">
        <v>3.9915875999999999</v>
      </c>
      <c r="E72" s="66">
        <v>0</v>
      </c>
      <c r="F72" s="66">
        <v>7.9974052999999996</v>
      </c>
      <c r="G72" s="66">
        <v>0</v>
      </c>
      <c r="H72" s="66">
        <v>0</v>
      </c>
      <c r="I72" s="66">
        <v>52.246170460000002</v>
      </c>
      <c r="J72" s="66">
        <v>7.7217002799999994</v>
      </c>
      <c r="K72" s="66">
        <v>0</v>
      </c>
      <c r="L72" s="66">
        <v>0</v>
      </c>
      <c r="M72" s="66">
        <v>34.428463450000002</v>
      </c>
      <c r="N72" s="58">
        <f t="shared" si="9"/>
        <v>110.05078933999999</v>
      </c>
    </row>
    <row r="73" spans="1:14">
      <c r="A73" s="65" t="s">
        <v>83</v>
      </c>
      <c r="B73" s="66">
        <v>1.3266365800000002</v>
      </c>
      <c r="C73" s="66">
        <v>1.85423552</v>
      </c>
      <c r="D73" s="66">
        <v>1.8599074</v>
      </c>
      <c r="E73" s="66">
        <v>1.88960248</v>
      </c>
      <c r="F73" s="66">
        <v>1.36025887</v>
      </c>
      <c r="G73" s="66">
        <v>2.3049004599999998</v>
      </c>
      <c r="H73" s="66">
        <v>1.92618706</v>
      </c>
      <c r="I73" s="66">
        <v>2.7931211299999998</v>
      </c>
      <c r="J73" s="66">
        <v>1.91823648</v>
      </c>
      <c r="K73" s="66">
        <v>1.9229816100000001</v>
      </c>
      <c r="L73" s="66">
        <v>1.99872944</v>
      </c>
      <c r="M73" s="66">
        <v>5.6881343100000006</v>
      </c>
      <c r="N73" s="58">
        <f t="shared" si="9"/>
        <v>26.84293134</v>
      </c>
    </row>
    <row r="74" spans="1:14">
      <c r="A74" s="65" t="s">
        <v>84</v>
      </c>
      <c r="B74" s="66">
        <v>134.83362700000001</v>
      </c>
      <c r="C74" s="66">
        <v>1577.89782152</v>
      </c>
      <c r="D74" s="66">
        <v>1222.0334882499999</v>
      </c>
      <c r="E74" s="66">
        <v>1073.5239315900001</v>
      </c>
      <c r="F74" s="66">
        <v>1238.26917282</v>
      </c>
      <c r="G74" s="66">
        <v>733.30323607999992</v>
      </c>
      <c r="H74" s="66">
        <v>755.60479479999992</v>
      </c>
      <c r="I74" s="66">
        <v>955.13718974999995</v>
      </c>
      <c r="J74" s="66">
        <v>956.48349971000005</v>
      </c>
      <c r="K74" s="66">
        <v>742.09602614999994</v>
      </c>
      <c r="L74" s="66">
        <v>1441.665205</v>
      </c>
      <c r="M74" s="66">
        <v>3497.7634567800001</v>
      </c>
      <c r="N74" s="58">
        <f t="shared" si="9"/>
        <v>14328.611449449998</v>
      </c>
    </row>
    <row r="75" spans="1:14">
      <c r="A75" s="65" t="s">
        <v>222</v>
      </c>
      <c r="B75" s="66">
        <v>0</v>
      </c>
      <c r="C75" s="66">
        <v>0</v>
      </c>
      <c r="D75" s="66">
        <v>65.63116715999999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10.783200000000001</v>
      </c>
      <c r="M75" s="66">
        <v>439.96803999000002</v>
      </c>
      <c r="N75" s="58">
        <f t="shared" si="9"/>
        <v>516.38240715000006</v>
      </c>
    </row>
    <row r="76" spans="1:14">
      <c r="A76" s="63" t="s">
        <v>25</v>
      </c>
      <c r="B76" s="58">
        <f t="shared" ref="B76:K76" si="24">SUM(B77:B80)</f>
        <v>3453.7933076499999</v>
      </c>
      <c r="C76" s="58">
        <f t="shared" si="24"/>
        <v>5519.1634466100004</v>
      </c>
      <c r="D76" s="58">
        <f t="shared" si="24"/>
        <v>5315.0144300699994</v>
      </c>
      <c r="E76" s="58">
        <f t="shared" si="24"/>
        <v>4079.6920132300002</v>
      </c>
      <c r="F76" s="58">
        <f t="shared" si="24"/>
        <v>4828.1630712999995</v>
      </c>
      <c r="G76" s="58">
        <f t="shared" si="24"/>
        <v>5052.4756959000006</v>
      </c>
      <c r="H76" s="58">
        <f t="shared" si="24"/>
        <v>5143.5788307299999</v>
      </c>
      <c r="I76" s="58">
        <f t="shared" si="24"/>
        <v>5044.9741612799999</v>
      </c>
      <c r="J76" s="58">
        <f t="shared" si="24"/>
        <v>4963.0799396699995</v>
      </c>
      <c r="K76" s="58">
        <f t="shared" si="24"/>
        <v>5054.7624251799998</v>
      </c>
      <c r="L76" s="58">
        <f>SUM(L77:L80)</f>
        <v>7383.3467238499998</v>
      </c>
      <c r="M76" s="58">
        <f>SUM(M77:M80)</f>
        <v>12011.741451860002</v>
      </c>
      <c r="N76" s="58">
        <f t="shared" si="9"/>
        <v>67849.785497330013</v>
      </c>
    </row>
    <row r="77" spans="1:14">
      <c r="A77" s="65" t="s">
        <v>26</v>
      </c>
      <c r="B77" s="66">
        <v>101.56162864</v>
      </c>
      <c r="C77" s="66">
        <v>110.57303854000001</v>
      </c>
      <c r="D77" s="66">
        <v>115.05880116</v>
      </c>
      <c r="E77" s="66">
        <v>104.00852832000001</v>
      </c>
      <c r="F77" s="66">
        <v>104.09386469000002</v>
      </c>
      <c r="G77" s="66">
        <v>124.18433318</v>
      </c>
      <c r="H77" s="66">
        <v>120.51639395000001</v>
      </c>
      <c r="I77" s="66">
        <v>115.72005546</v>
      </c>
      <c r="J77" s="66">
        <v>126.87739705</v>
      </c>
      <c r="K77" s="66">
        <v>107.16784479</v>
      </c>
      <c r="L77" s="66">
        <v>151.43571773999997</v>
      </c>
      <c r="M77" s="66">
        <v>164.61581419000004</v>
      </c>
      <c r="N77" s="58">
        <f t="shared" si="9"/>
        <v>1445.8134177099998</v>
      </c>
    </row>
    <row r="78" spans="1:14">
      <c r="A78" s="65" t="s">
        <v>27</v>
      </c>
      <c r="B78" s="66">
        <v>40.396005869999996</v>
      </c>
      <c r="C78" s="66">
        <v>900.42470666999998</v>
      </c>
      <c r="D78" s="66">
        <v>454.51418288000002</v>
      </c>
      <c r="E78" s="66">
        <v>317.72078968</v>
      </c>
      <c r="F78" s="66">
        <v>335.22630045</v>
      </c>
      <c r="G78" s="66">
        <v>702.61622057999989</v>
      </c>
      <c r="H78" s="66">
        <v>1112.4264004000001</v>
      </c>
      <c r="I78" s="66">
        <v>871.8101926600001</v>
      </c>
      <c r="J78" s="66">
        <v>279.13663184000001</v>
      </c>
      <c r="K78" s="66">
        <v>762.27621404999991</v>
      </c>
      <c r="L78" s="66">
        <v>740.42709549000017</v>
      </c>
      <c r="M78" s="67">
        <v>3562.0787610500001</v>
      </c>
      <c r="N78" s="58">
        <f t="shared" si="9"/>
        <v>10079.053501620001</v>
      </c>
    </row>
    <row r="79" spans="1:14">
      <c r="A79" s="65" t="s">
        <v>28</v>
      </c>
      <c r="B79" s="66">
        <v>10.831542000000001</v>
      </c>
      <c r="C79" s="66">
        <v>10.831542000000001</v>
      </c>
      <c r="D79" s="66">
        <v>73.513526999999996</v>
      </c>
      <c r="E79" s="66">
        <v>31.725536999999999</v>
      </c>
      <c r="F79" s="66">
        <v>31.725536999999999</v>
      </c>
      <c r="G79" s="66">
        <v>31.7511276</v>
      </c>
      <c r="H79" s="66">
        <v>31.320896999999999</v>
      </c>
      <c r="I79" s="66">
        <v>32.148345460000002</v>
      </c>
      <c r="J79" s="66">
        <v>31.768017</v>
      </c>
      <c r="K79" s="66">
        <v>31.764941499999999</v>
      </c>
      <c r="L79" s="66">
        <v>41.128633999999998</v>
      </c>
      <c r="M79" s="66">
        <v>32.913278520000006</v>
      </c>
      <c r="N79" s="58">
        <f t="shared" si="9"/>
        <v>391.42292607999997</v>
      </c>
    </row>
    <row r="80" spans="1:14">
      <c r="A80" s="65" t="s">
        <v>29</v>
      </c>
      <c r="B80" s="66">
        <v>3301.00413114</v>
      </c>
      <c r="C80" s="66">
        <v>4497.3341594000003</v>
      </c>
      <c r="D80" s="66">
        <v>4671.9279190299994</v>
      </c>
      <c r="E80" s="66">
        <v>3626.2371582300002</v>
      </c>
      <c r="F80" s="66">
        <v>4357.1173691599997</v>
      </c>
      <c r="G80" s="66">
        <v>4193.9240145400008</v>
      </c>
      <c r="H80" s="66">
        <v>3879.3151393799999</v>
      </c>
      <c r="I80" s="66">
        <v>4025.2955676999995</v>
      </c>
      <c r="J80" s="66">
        <v>4525.2978937799999</v>
      </c>
      <c r="K80" s="66">
        <v>4153.5534248399999</v>
      </c>
      <c r="L80" s="66">
        <v>6450.35527662</v>
      </c>
      <c r="M80" s="67">
        <v>8252.1335981000011</v>
      </c>
      <c r="N80" s="58">
        <f t="shared" si="9"/>
        <v>55933.495651919999</v>
      </c>
    </row>
    <row r="81" spans="1:14">
      <c r="A81" s="63" t="s">
        <v>30</v>
      </c>
      <c r="B81" s="58">
        <f t="shared" ref="B81:K81" si="25">SUM(B82:B86)</f>
        <v>233.25549453000002</v>
      </c>
      <c r="C81" s="58">
        <f t="shared" si="25"/>
        <v>393.68372253000001</v>
      </c>
      <c r="D81" s="58">
        <f t="shared" si="25"/>
        <v>536.59725072000003</v>
      </c>
      <c r="E81" s="58">
        <f t="shared" si="25"/>
        <v>369.09169143999998</v>
      </c>
      <c r="F81" s="58">
        <f t="shared" si="25"/>
        <v>407.67489095000002</v>
      </c>
      <c r="G81" s="58">
        <f t="shared" si="25"/>
        <v>525.79455175999999</v>
      </c>
      <c r="H81" s="58">
        <f t="shared" si="25"/>
        <v>345.09744928999999</v>
      </c>
      <c r="I81" s="58">
        <f t="shared" si="25"/>
        <v>413.93283479000002</v>
      </c>
      <c r="J81" s="58">
        <f t="shared" si="25"/>
        <v>556.34010659</v>
      </c>
      <c r="K81" s="58">
        <f t="shared" si="25"/>
        <v>379.88126355999992</v>
      </c>
      <c r="L81" s="58">
        <f>SUM(L82:L86)</f>
        <v>567.36392795000006</v>
      </c>
      <c r="M81" s="58">
        <f>SUM(M82:M86)</f>
        <v>849.95783182000002</v>
      </c>
      <c r="N81" s="58">
        <f t="shared" si="9"/>
        <v>5578.6710159300001</v>
      </c>
    </row>
    <row r="82" spans="1:14">
      <c r="A82" s="65" t="s">
        <v>85</v>
      </c>
      <c r="B82" s="66">
        <v>10.437798669999999</v>
      </c>
      <c r="C82" s="66">
        <v>101.77287190000001</v>
      </c>
      <c r="D82" s="66">
        <v>92.045837519999992</v>
      </c>
      <c r="E82" s="66">
        <v>60.063026749999999</v>
      </c>
      <c r="F82" s="66">
        <v>58.63504683</v>
      </c>
      <c r="G82" s="66">
        <v>131.0108037</v>
      </c>
      <c r="H82" s="66">
        <v>14.264381269999999</v>
      </c>
      <c r="I82" s="66">
        <v>71.701342429999997</v>
      </c>
      <c r="J82" s="66">
        <v>129.77407725999998</v>
      </c>
      <c r="K82" s="66">
        <v>30.810991219999998</v>
      </c>
      <c r="L82" s="66">
        <v>58.879306119999995</v>
      </c>
      <c r="M82" s="66">
        <v>153.44380706999999</v>
      </c>
      <c r="N82" s="58">
        <f t="shared" si="9"/>
        <v>912.83929074000002</v>
      </c>
    </row>
    <row r="83" spans="1:14">
      <c r="A83" s="65" t="s">
        <v>41</v>
      </c>
      <c r="B83" s="66">
        <v>12.42951221</v>
      </c>
      <c r="C83" s="66">
        <v>22.064518710000002</v>
      </c>
      <c r="D83" s="66">
        <v>47.809243480000006</v>
      </c>
      <c r="E83" s="66">
        <v>28.228662449999998</v>
      </c>
      <c r="F83" s="66">
        <v>44.286836790000002</v>
      </c>
      <c r="G83" s="66">
        <v>102.26628976000001</v>
      </c>
      <c r="H83" s="66">
        <v>17.662515720000002</v>
      </c>
      <c r="I83" s="66">
        <v>45.165130349999998</v>
      </c>
      <c r="J83" s="66">
        <v>80.963555789999987</v>
      </c>
      <c r="K83" s="66">
        <v>42.489579949999992</v>
      </c>
      <c r="L83" s="66">
        <v>96.751623080000016</v>
      </c>
      <c r="M83" s="66">
        <v>255.63788456999998</v>
      </c>
      <c r="N83" s="58">
        <f t="shared" si="9"/>
        <v>795.75535286000002</v>
      </c>
    </row>
    <row r="84" spans="1:14">
      <c r="A84" s="65" t="s">
        <v>31</v>
      </c>
      <c r="B84" s="66">
        <v>143.73669439000003</v>
      </c>
      <c r="C84" s="66">
        <v>167.88630111999998</v>
      </c>
      <c r="D84" s="66">
        <v>182.78006281000003</v>
      </c>
      <c r="E84" s="66">
        <v>156.07094316999999</v>
      </c>
      <c r="F84" s="66">
        <v>195.63503241000001</v>
      </c>
      <c r="G84" s="66">
        <v>163.97074167000002</v>
      </c>
      <c r="H84" s="66">
        <v>194.83042651999997</v>
      </c>
      <c r="I84" s="66">
        <v>169.81249610000003</v>
      </c>
      <c r="J84" s="66">
        <v>177.77949425000003</v>
      </c>
      <c r="K84" s="66">
        <v>216.72948067999999</v>
      </c>
      <c r="L84" s="66">
        <v>250.06205812000002</v>
      </c>
      <c r="M84" s="66">
        <v>242.57229919000002</v>
      </c>
      <c r="N84" s="58">
        <f t="shared" si="9"/>
        <v>2261.8660304300001</v>
      </c>
    </row>
    <row r="85" spans="1:14">
      <c r="A85" s="65" t="s">
        <v>86</v>
      </c>
      <c r="B85" s="66">
        <v>7.0671390000000001</v>
      </c>
      <c r="C85" s="66">
        <v>34</v>
      </c>
      <c r="D85" s="66">
        <v>101.49213899999999</v>
      </c>
      <c r="E85" s="66">
        <v>59.867313000000003</v>
      </c>
      <c r="F85" s="66">
        <v>33.949973999999997</v>
      </c>
      <c r="G85" s="66">
        <v>36.630000000000003</v>
      </c>
      <c r="H85" s="66">
        <v>50.924999999999997</v>
      </c>
      <c r="I85" s="66">
        <v>53.489182</v>
      </c>
      <c r="J85" s="66">
        <v>78.765226999999996</v>
      </c>
      <c r="K85" s="66">
        <v>23.411999999999999</v>
      </c>
      <c r="L85" s="66">
        <v>56.345613999999998</v>
      </c>
      <c r="M85" s="66">
        <v>72.585446000000005</v>
      </c>
      <c r="N85" s="58">
        <f t="shared" si="9"/>
        <v>608.52903400000002</v>
      </c>
    </row>
    <row r="86" spans="1:14" ht="25.5">
      <c r="A86" s="65" t="s">
        <v>32</v>
      </c>
      <c r="B86" s="66">
        <v>59.584350260000001</v>
      </c>
      <c r="C86" s="66">
        <v>67.960030800000013</v>
      </c>
      <c r="D86" s="66">
        <v>112.46996791000001</v>
      </c>
      <c r="E86" s="66">
        <v>64.861746069999995</v>
      </c>
      <c r="F86" s="66">
        <v>75.168000919999997</v>
      </c>
      <c r="G86" s="66">
        <v>91.91671663000001</v>
      </c>
      <c r="H86" s="66">
        <v>67.415125779999997</v>
      </c>
      <c r="I86" s="66">
        <v>73.764683910000002</v>
      </c>
      <c r="J86" s="66">
        <v>89.057752289999996</v>
      </c>
      <c r="K86" s="66">
        <v>66.439211709999995</v>
      </c>
      <c r="L86" s="66">
        <v>105.32532662999998</v>
      </c>
      <c r="M86" s="66">
        <v>125.71839498999999</v>
      </c>
      <c r="N86" s="58">
        <f t="shared" si="9"/>
        <v>999.68130789999987</v>
      </c>
    </row>
    <row r="87" spans="1:14">
      <c r="A87" s="63" t="s">
        <v>33</v>
      </c>
      <c r="B87" s="58">
        <f t="shared" ref="B87:K87" si="26">SUM(B88:B98)</f>
        <v>9752.3167399000013</v>
      </c>
      <c r="C87" s="58">
        <f t="shared" si="26"/>
        <v>12153.386562050004</v>
      </c>
      <c r="D87" s="58">
        <f t="shared" si="26"/>
        <v>13063.614614959997</v>
      </c>
      <c r="E87" s="58">
        <f t="shared" si="26"/>
        <v>9992.6772556600008</v>
      </c>
      <c r="F87" s="58">
        <f t="shared" si="26"/>
        <v>11249.934879509998</v>
      </c>
      <c r="G87" s="58">
        <f t="shared" si="26"/>
        <v>12595.65369327</v>
      </c>
      <c r="H87" s="58">
        <f t="shared" si="26"/>
        <v>10805.91756668</v>
      </c>
      <c r="I87" s="58">
        <f t="shared" si="26"/>
        <v>12696.184760709999</v>
      </c>
      <c r="J87" s="58">
        <f t="shared" si="26"/>
        <v>10949.88334278</v>
      </c>
      <c r="K87" s="58">
        <f t="shared" si="26"/>
        <v>10605.21600529</v>
      </c>
      <c r="L87" s="58">
        <f>SUM(L88:L98)</f>
        <v>12293.272206330001</v>
      </c>
      <c r="M87" s="58">
        <f>SUM(M88:M98)</f>
        <v>22916.159781989998</v>
      </c>
      <c r="N87" s="58">
        <f t="shared" si="9"/>
        <v>149074.21740913001</v>
      </c>
    </row>
    <row r="88" spans="1:14">
      <c r="A88" s="65" t="s">
        <v>87</v>
      </c>
      <c r="B88" s="66">
        <v>336.49442418000001</v>
      </c>
      <c r="C88" s="66">
        <v>412.66474778000003</v>
      </c>
      <c r="D88" s="66">
        <v>386.11004097000011</v>
      </c>
      <c r="E88" s="66">
        <v>302.00718919000002</v>
      </c>
      <c r="F88" s="66">
        <v>290.39775892</v>
      </c>
      <c r="G88" s="66">
        <v>513.50405875000001</v>
      </c>
      <c r="H88" s="66">
        <v>326.54721732000007</v>
      </c>
      <c r="I88" s="66">
        <v>375.20124922000002</v>
      </c>
      <c r="J88" s="66">
        <v>366.90088515999997</v>
      </c>
      <c r="K88" s="66">
        <v>377.07850754000003</v>
      </c>
      <c r="L88" s="66">
        <v>675.66511761000004</v>
      </c>
      <c r="M88" s="66">
        <v>525.48040784</v>
      </c>
      <c r="N88" s="58">
        <f t="shared" si="9"/>
        <v>4888.0516044800006</v>
      </c>
    </row>
    <row r="89" spans="1:14">
      <c r="A89" s="65" t="s">
        <v>88</v>
      </c>
      <c r="B89" s="66">
        <v>4196.44914591</v>
      </c>
      <c r="C89" s="66">
        <v>4640.0794279500005</v>
      </c>
      <c r="D89" s="66">
        <v>4955.6071138099996</v>
      </c>
      <c r="E89" s="66">
        <v>3863.3876500199999</v>
      </c>
      <c r="F89" s="66">
        <v>4358.3423530399987</v>
      </c>
      <c r="G89" s="66">
        <v>4193.1229812600004</v>
      </c>
      <c r="H89" s="66">
        <v>3808.1850992</v>
      </c>
      <c r="I89" s="66">
        <v>4302.20559211</v>
      </c>
      <c r="J89" s="66">
        <v>3919.708051749999</v>
      </c>
      <c r="K89" s="66">
        <v>4680.7092466699996</v>
      </c>
      <c r="L89" s="66">
        <v>4361.4059028500005</v>
      </c>
      <c r="M89" s="66">
        <v>7943.8463939799994</v>
      </c>
      <c r="N89" s="58">
        <f>SUM(B89:M89)</f>
        <v>55223.048958549996</v>
      </c>
    </row>
    <row r="90" spans="1:14">
      <c r="A90" s="65" t="s">
        <v>89</v>
      </c>
      <c r="B90" s="66">
        <v>985.22576300000003</v>
      </c>
      <c r="C90" s="66">
        <v>1439.8611011600001</v>
      </c>
      <c r="D90" s="66">
        <v>1453.4337168099999</v>
      </c>
      <c r="E90" s="66">
        <v>1062.9182776600001</v>
      </c>
      <c r="F90" s="66">
        <v>1101.72654476</v>
      </c>
      <c r="G90" s="66">
        <v>1061.4286272299998</v>
      </c>
      <c r="H90" s="66">
        <v>1016.83452172</v>
      </c>
      <c r="I90" s="66">
        <v>1377.3642483599999</v>
      </c>
      <c r="J90" s="66">
        <v>1120.09927275</v>
      </c>
      <c r="K90" s="66">
        <v>1266.3057030299999</v>
      </c>
      <c r="L90" s="66">
        <v>1287.9683250399999</v>
      </c>
      <c r="M90" s="66">
        <v>2395.0161772499996</v>
      </c>
      <c r="N90" s="58">
        <f t="shared" si="9"/>
        <v>15568.18227877</v>
      </c>
    </row>
    <row r="91" spans="1:14">
      <c r="A91" s="65" t="s">
        <v>34</v>
      </c>
      <c r="B91" s="66">
        <v>779.25712225000007</v>
      </c>
      <c r="C91" s="66">
        <v>1117.8670743500002</v>
      </c>
      <c r="D91" s="66">
        <v>1419.2719547700005</v>
      </c>
      <c r="E91" s="66">
        <v>1059.4517329799999</v>
      </c>
      <c r="F91" s="66">
        <v>1073.6675649000001</v>
      </c>
      <c r="G91" s="66">
        <v>1274.8065826900004</v>
      </c>
      <c r="H91" s="66">
        <v>1260.6951501600001</v>
      </c>
      <c r="I91" s="66">
        <v>1178.0538951499996</v>
      </c>
      <c r="J91" s="66">
        <v>1092.8470493500004</v>
      </c>
      <c r="K91" s="66">
        <v>885.92275446999975</v>
      </c>
      <c r="L91" s="66">
        <v>1560.6608710500002</v>
      </c>
      <c r="M91" s="66">
        <v>2043.7487594399997</v>
      </c>
      <c r="N91" s="58">
        <f t="shared" si="9"/>
        <v>14746.250511560002</v>
      </c>
    </row>
    <row r="92" spans="1:14">
      <c r="A92" s="65" t="s">
        <v>35</v>
      </c>
      <c r="B92" s="66">
        <v>341.65289181000003</v>
      </c>
      <c r="C92" s="66">
        <v>355.10229838999999</v>
      </c>
      <c r="D92" s="66">
        <v>387.64368924000001</v>
      </c>
      <c r="E92" s="66">
        <v>454.69470472</v>
      </c>
      <c r="F92" s="66">
        <v>417.97812852999999</v>
      </c>
      <c r="G92" s="66">
        <v>419.55983700000002</v>
      </c>
      <c r="H92" s="66">
        <v>398.89453213999997</v>
      </c>
      <c r="I92" s="66">
        <v>443.01153155000003</v>
      </c>
      <c r="J92" s="66">
        <v>365.94302499999998</v>
      </c>
      <c r="K92" s="66">
        <v>453.44363805</v>
      </c>
      <c r="L92" s="66">
        <v>420.86180210000003</v>
      </c>
      <c r="M92" s="66">
        <v>987.14077356000007</v>
      </c>
      <c r="N92" s="58">
        <f t="shared" si="9"/>
        <v>5445.9268520900005</v>
      </c>
    </row>
    <row r="93" spans="1:14">
      <c r="A93" s="65" t="s">
        <v>90</v>
      </c>
      <c r="B93" s="66">
        <v>385.79909637999998</v>
      </c>
      <c r="C93" s="66">
        <v>472.38345516000004</v>
      </c>
      <c r="D93" s="66">
        <v>591.86034970999992</v>
      </c>
      <c r="E93" s="66">
        <v>446.01501192999996</v>
      </c>
      <c r="F93" s="66">
        <v>550.72599645999992</v>
      </c>
      <c r="G93" s="66">
        <v>460.07996878000006</v>
      </c>
      <c r="H93" s="66">
        <v>417.24456744999998</v>
      </c>
      <c r="I93" s="66">
        <v>488.00587409000002</v>
      </c>
      <c r="J93" s="66">
        <v>510.45225146999996</v>
      </c>
      <c r="K93" s="66">
        <v>451.11833464999995</v>
      </c>
      <c r="L93" s="66">
        <v>473.74501952999998</v>
      </c>
      <c r="M93" s="66">
        <v>1011.4066750699999</v>
      </c>
      <c r="N93" s="58">
        <f t="shared" si="9"/>
        <v>6258.8366006799988</v>
      </c>
    </row>
    <row r="94" spans="1:14">
      <c r="A94" s="65" t="s">
        <v>91</v>
      </c>
      <c r="B94" s="66">
        <v>14.734033689999999</v>
      </c>
      <c r="C94" s="66">
        <v>30.703812149999997</v>
      </c>
      <c r="D94" s="66">
        <v>39.858377579999996</v>
      </c>
      <c r="E94" s="66">
        <v>25.837850829999997</v>
      </c>
      <c r="F94" s="66">
        <v>35.32211504</v>
      </c>
      <c r="G94" s="66">
        <v>40.396065360000001</v>
      </c>
      <c r="H94" s="66">
        <v>25.044537800000001</v>
      </c>
      <c r="I94" s="66">
        <v>27.785212569999999</v>
      </c>
      <c r="J94" s="66">
        <v>37.536179220000001</v>
      </c>
      <c r="K94" s="66">
        <v>26.498168199999999</v>
      </c>
      <c r="L94" s="66">
        <v>37.671733320000001</v>
      </c>
      <c r="M94" s="66">
        <v>156.86760302000002</v>
      </c>
      <c r="N94" s="58">
        <f t="shared" si="9"/>
        <v>498.25568878000001</v>
      </c>
    </row>
    <row r="95" spans="1:14">
      <c r="A95" s="65" t="s">
        <v>92</v>
      </c>
      <c r="B95" s="66">
        <v>28.540108249999999</v>
      </c>
      <c r="C95" s="66">
        <v>33.674011399999998</v>
      </c>
      <c r="D95" s="66">
        <v>30.430310760000001</v>
      </c>
      <c r="E95" s="66">
        <v>25.72749885</v>
      </c>
      <c r="F95" s="66">
        <v>27.204549</v>
      </c>
      <c r="G95" s="66">
        <v>29.798408999999999</v>
      </c>
      <c r="H95" s="66">
        <v>29.27919223</v>
      </c>
      <c r="I95" s="66">
        <v>30.86736616</v>
      </c>
      <c r="J95" s="66">
        <v>30.093496739999999</v>
      </c>
      <c r="K95" s="66">
        <v>30.432380200000004</v>
      </c>
      <c r="L95" s="66">
        <v>29.030272670000002</v>
      </c>
      <c r="M95" s="66">
        <v>54.590450559999994</v>
      </c>
      <c r="N95" s="58">
        <f t="shared" si="9"/>
        <v>379.66804581999997</v>
      </c>
    </row>
    <row r="96" spans="1:14">
      <c r="A96" s="65" t="s">
        <v>93</v>
      </c>
      <c r="B96" s="66">
        <v>4.2630772400000003</v>
      </c>
      <c r="C96" s="66">
        <v>5.4549207900000001</v>
      </c>
      <c r="D96" s="66">
        <v>8.1308091499999993</v>
      </c>
      <c r="E96" s="66">
        <v>5.2197940999999997</v>
      </c>
      <c r="F96" s="66">
        <v>11.434960910000001</v>
      </c>
      <c r="G96" s="66">
        <v>14.059059900000001</v>
      </c>
      <c r="H96" s="66">
        <v>14.519251630000001</v>
      </c>
      <c r="I96" s="66">
        <v>12.91027693</v>
      </c>
      <c r="J96" s="66">
        <v>30.088141180000001</v>
      </c>
      <c r="K96" s="66">
        <v>15.42861886</v>
      </c>
      <c r="L96" s="66">
        <v>21.070370009999998</v>
      </c>
      <c r="M96" s="66">
        <v>32.268743059999998</v>
      </c>
      <c r="N96" s="58">
        <f t="shared" si="9"/>
        <v>174.84802375999999</v>
      </c>
    </row>
    <row r="97" spans="1:14">
      <c r="A97" s="65" t="s">
        <v>94</v>
      </c>
      <c r="B97" s="66">
        <v>6.7987570000000002</v>
      </c>
      <c r="C97" s="66">
        <v>7.8899810499999994</v>
      </c>
      <c r="D97" s="66">
        <v>8.4845650299999988</v>
      </c>
      <c r="E97" s="66">
        <v>7.4727431799999993</v>
      </c>
      <c r="F97" s="66">
        <v>9.5288377700000009</v>
      </c>
      <c r="G97" s="66">
        <v>15.220464399999999</v>
      </c>
      <c r="H97" s="66">
        <v>9.0539972399999975</v>
      </c>
      <c r="I97" s="66">
        <v>15.047537800000001</v>
      </c>
      <c r="J97" s="66">
        <v>11.52516516</v>
      </c>
      <c r="K97" s="66">
        <v>11.276932779999999</v>
      </c>
      <c r="L97" s="66">
        <v>16.91337832</v>
      </c>
      <c r="M97" s="66">
        <v>13.361024279999999</v>
      </c>
      <c r="N97" s="58">
        <f t="shared" si="9"/>
        <v>132.57338400999998</v>
      </c>
    </row>
    <row r="98" spans="1:14">
      <c r="A98" s="65" t="s">
        <v>95</v>
      </c>
      <c r="B98" s="66">
        <v>2673.1023201900002</v>
      </c>
      <c r="C98" s="66">
        <v>3637.7057318699999</v>
      </c>
      <c r="D98" s="66">
        <v>3782.7836871299992</v>
      </c>
      <c r="E98" s="66">
        <v>2739.9448021999997</v>
      </c>
      <c r="F98" s="66">
        <v>3373.6060701799997</v>
      </c>
      <c r="G98" s="66">
        <v>4573.6776389000006</v>
      </c>
      <c r="H98" s="66">
        <v>3499.6194997899997</v>
      </c>
      <c r="I98" s="66">
        <v>4445.7319767700001</v>
      </c>
      <c r="J98" s="66">
        <v>3464.6898250000004</v>
      </c>
      <c r="K98" s="66">
        <v>2407.00172084</v>
      </c>
      <c r="L98" s="66">
        <v>3408.2794138300001</v>
      </c>
      <c r="M98" s="66">
        <v>7752.4327739300006</v>
      </c>
      <c r="N98" s="58">
        <f t="shared" si="9"/>
        <v>45758.575460629996</v>
      </c>
    </row>
    <row r="99" spans="1:14">
      <c r="A99" s="63" t="s">
        <v>36</v>
      </c>
      <c r="B99" s="58">
        <f t="shared" ref="B99:K99" si="27">SUM(B100:B107)</f>
        <v>4117.0470973099991</v>
      </c>
      <c r="C99" s="58">
        <f t="shared" si="27"/>
        <v>4566.7923153800002</v>
      </c>
      <c r="D99" s="58">
        <f t="shared" si="27"/>
        <v>5039.9541769899997</v>
      </c>
      <c r="E99" s="58">
        <f t="shared" si="27"/>
        <v>4314.88462196</v>
      </c>
      <c r="F99" s="58">
        <f t="shared" si="27"/>
        <v>4640.8771941499999</v>
      </c>
      <c r="G99" s="58">
        <f t="shared" si="27"/>
        <v>5300.9633501200005</v>
      </c>
      <c r="H99" s="58">
        <f t="shared" si="27"/>
        <v>4479.1414092899995</v>
      </c>
      <c r="I99" s="58">
        <f t="shared" si="27"/>
        <v>5427.0119209599998</v>
      </c>
      <c r="J99" s="58">
        <f t="shared" si="27"/>
        <v>5554.2803953599987</v>
      </c>
      <c r="K99" s="58">
        <f t="shared" si="27"/>
        <v>5157.754410569999</v>
      </c>
      <c r="L99" s="58">
        <f>SUM(L100:L108)</f>
        <v>5935.3116119800006</v>
      </c>
      <c r="M99" s="58">
        <f>SUM(M100:M107)</f>
        <v>10418.01629281</v>
      </c>
      <c r="N99" s="58">
        <f t="shared" ref="N99:N111" si="28">SUM(B99:M99)</f>
        <v>64952.034796880005</v>
      </c>
    </row>
    <row r="100" spans="1:14">
      <c r="A100" s="65" t="s">
        <v>37</v>
      </c>
      <c r="B100" s="66">
        <v>2339.46829802</v>
      </c>
      <c r="C100" s="66">
        <v>2358.945686</v>
      </c>
      <c r="D100" s="66">
        <v>2513.2206853400003</v>
      </c>
      <c r="E100" s="66">
        <v>2444.2334089299998</v>
      </c>
      <c r="F100" s="66">
        <v>2437.90715529</v>
      </c>
      <c r="G100" s="66">
        <v>2449.16589574</v>
      </c>
      <c r="H100" s="66">
        <v>2595.0091843</v>
      </c>
      <c r="I100" s="66">
        <v>2574.7019957500002</v>
      </c>
      <c r="J100" s="66">
        <v>2612.3293996999996</v>
      </c>
      <c r="K100" s="66">
        <v>2795.4226118899996</v>
      </c>
      <c r="L100" s="66">
        <v>3316.0305878300001</v>
      </c>
      <c r="M100" s="66">
        <v>4709.0219409400006</v>
      </c>
      <c r="N100" s="58">
        <f t="shared" si="28"/>
        <v>33145.456849729999</v>
      </c>
    </row>
    <row r="101" spans="1:14">
      <c r="A101" s="65" t="s">
        <v>97</v>
      </c>
      <c r="B101" s="66">
        <v>72.251256580000003</v>
      </c>
      <c r="C101" s="66">
        <v>72.251256580000003</v>
      </c>
      <c r="D101" s="66">
        <v>72.251256580000003</v>
      </c>
      <c r="E101" s="66">
        <v>72.251256580000003</v>
      </c>
      <c r="F101" s="66">
        <v>72.251256580000003</v>
      </c>
      <c r="G101" s="66">
        <v>72.251256580000003</v>
      </c>
      <c r="H101" s="66">
        <v>72.251256580000003</v>
      </c>
      <c r="I101" s="66">
        <v>72.251256580000003</v>
      </c>
      <c r="J101" s="66">
        <v>72.251256580000003</v>
      </c>
      <c r="K101" s="66">
        <v>72.251256580000003</v>
      </c>
      <c r="L101" s="66">
        <v>115.01054542</v>
      </c>
      <c r="M101" s="66">
        <v>129.01891668000002</v>
      </c>
      <c r="N101" s="58">
        <f t="shared" si="28"/>
        <v>966.54202789999999</v>
      </c>
    </row>
    <row r="102" spans="1:14">
      <c r="A102" s="65" t="s">
        <v>99</v>
      </c>
      <c r="B102" s="66">
        <v>19.28256863</v>
      </c>
      <c r="C102" s="66">
        <v>16.84405344</v>
      </c>
      <c r="D102" s="66">
        <v>351.76308578999999</v>
      </c>
      <c r="E102" s="66">
        <v>160.94918816000001</v>
      </c>
      <c r="F102" s="66">
        <v>111.10832859</v>
      </c>
      <c r="G102" s="66">
        <v>181.72387335000002</v>
      </c>
      <c r="H102" s="66">
        <v>88.414850540000003</v>
      </c>
      <c r="I102" s="66">
        <v>122.60437922999999</v>
      </c>
      <c r="J102" s="66">
        <v>530.49443384000006</v>
      </c>
      <c r="K102" s="66">
        <v>243.05585206000001</v>
      </c>
      <c r="L102" s="66">
        <v>170.32025152</v>
      </c>
      <c r="M102" s="66">
        <v>514.42342351000002</v>
      </c>
      <c r="N102" s="58">
        <f>SUM(B102:M102)</f>
        <v>2510.9842886599999</v>
      </c>
    </row>
    <row r="103" spans="1:14">
      <c r="A103" s="65" t="s">
        <v>100</v>
      </c>
      <c r="B103" s="66">
        <v>10.83571839</v>
      </c>
      <c r="C103" s="66">
        <v>11.34510727</v>
      </c>
      <c r="D103" s="66">
        <v>16.018862609999999</v>
      </c>
      <c r="E103" s="66">
        <v>15.226460550000001</v>
      </c>
      <c r="F103" s="66">
        <v>13.09671681</v>
      </c>
      <c r="G103" s="66">
        <v>23.707445180000001</v>
      </c>
      <c r="H103" s="66">
        <v>12.565546680000002</v>
      </c>
      <c r="I103" s="66">
        <v>14.195883910000001</v>
      </c>
      <c r="J103" s="66">
        <v>17.554949159999996</v>
      </c>
      <c r="K103" s="66">
        <v>13.623694870000001</v>
      </c>
      <c r="L103" s="66">
        <v>21.281764809999999</v>
      </c>
      <c r="M103" s="66">
        <v>47.760343119999995</v>
      </c>
      <c r="N103" s="58">
        <f t="shared" si="28"/>
        <v>217.21249336</v>
      </c>
    </row>
    <row r="104" spans="1:14">
      <c r="A104" s="65" t="s">
        <v>101</v>
      </c>
      <c r="B104" s="66">
        <v>24.067575080000001</v>
      </c>
      <c r="C104" s="66">
        <v>34.920070440000003</v>
      </c>
      <c r="D104" s="66">
        <v>47.747567340000003</v>
      </c>
      <c r="E104" s="66">
        <v>32.733312050000002</v>
      </c>
      <c r="F104" s="66">
        <v>36.074695970000001</v>
      </c>
      <c r="G104" s="66">
        <v>35.238671659999994</v>
      </c>
      <c r="H104" s="66">
        <v>32.736633339999997</v>
      </c>
      <c r="I104" s="66">
        <v>111.25945019</v>
      </c>
      <c r="J104" s="66">
        <v>33.797667300000001</v>
      </c>
      <c r="K104" s="66">
        <v>34.223238850000001</v>
      </c>
      <c r="L104" s="66">
        <v>51.26342957</v>
      </c>
      <c r="M104" s="66">
        <v>301.03959627</v>
      </c>
      <c r="N104" s="58">
        <f t="shared" si="28"/>
        <v>775.10190805999991</v>
      </c>
    </row>
    <row r="105" spans="1:14">
      <c r="A105" s="65" t="s">
        <v>102</v>
      </c>
      <c r="B105" s="66">
        <v>1633.6871421999997</v>
      </c>
      <c r="C105" s="66">
        <v>2044.3757266699999</v>
      </c>
      <c r="D105" s="66">
        <v>2004.3711619500002</v>
      </c>
      <c r="E105" s="66">
        <v>1558.5735018600001</v>
      </c>
      <c r="F105" s="66">
        <v>1938.8055296300001</v>
      </c>
      <c r="G105" s="66">
        <v>2505.3960956700012</v>
      </c>
      <c r="H105" s="66">
        <v>1647.0573476399998</v>
      </c>
      <c r="I105" s="66">
        <v>2473.2880563600002</v>
      </c>
      <c r="J105" s="66">
        <v>2239.6479031699996</v>
      </c>
      <c r="K105" s="66">
        <v>1969.3216240400004</v>
      </c>
      <c r="L105" s="66">
        <v>2228.1231102800007</v>
      </c>
      <c r="M105" s="66">
        <v>4238.3904651900002</v>
      </c>
      <c r="N105" s="58">
        <f t="shared" si="28"/>
        <v>26481.037664660005</v>
      </c>
    </row>
    <row r="106" spans="1:14">
      <c r="A106" s="65" t="s">
        <v>103</v>
      </c>
      <c r="B106" s="66">
        <v>17.454538410000001</v>
      </c>
      <c r="C106" s="66">
        <v>28.110414980000002</v>
      </c>
      <c r="D106" s="66">
        <v>34.58155738</v>
      </c>
      <c r="E106" s="66">
        <v>30.917493829999998</v>
      </c>
      <c r="F106" s="66">
        <v>31.633511279999997</v>
      </c>
      <c r="G106" s="66">
        <v>33.48011194</v>
      </c>
      <c r="H106" s="66">
        <v>31.10659021</v>
      </c>
      <c r="I106" s="66">
        <v>38.694822980000005</v>
      </c>
      <c r="J106" s="66">
        <v>48.204785610000002</v>
      </c>
      <c r="K106" s="66">
        <v>29.856132280000001</v>
      </c>
      <c r="L106" s="66">
        <v>33.281922549999997</v>
      </c>
      <c r="M106" s="66">
        <v>58.444925959999999</v>
      </c>
      <c r="N106" s="58">
        <f t="shared" si="28"/>
        <v>415.76680740999996</v>
      </c>
    </row>
    <row r="107" spans="1:14">
      <c r="A107" s="65" t="s">
        <v>130</v>
      </c>
      <c r="B107" s="66">
        <v>0</v>
      </c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20.016075960000002</v>
      </c>
      <c r="J107" s="66">
        <v>0</v>
      </c>
      <c r="K107" s="66">
        <v>0</v>
      </c>
      <c r="L107" s="66">
        <v>0</v>
      </c>
      <c r="M107" s="66">
        <v>419.91668114000004</v>
      </c>
      <c r="N107" s="58">
        <f t="shared" si="28"/>
        <v>439.93275710000006</v>
      </c>
    </row>
    <row r="108" spans="1:14">
      <c r="A108" s="65" t="s">
        <v>98</v>
      </c>
      <c r="B108" s="66">
        <v>0</v>
      </c>
      <c r="C108" s="66">
        <v>0</v>
      </c>
      <c r="D108" s="66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58">
        <f t="shared" si="28"/>
        <v>0</v>
      </c>
    </row>
    <row r="109" spans="1:14">
      <c r="A109" s="63" t="s">
        <v>52</v>
      </c>
      <c r="B109" s="58">
        <f t="shared" ref="B109:K110" si="29">B110</f>
        <v>14945.065215369999</v>
      </c>
      <c r="C109" s="58">
        <f t="shared" si="29"/>
        <v>2670.9266981200008</v>
      </c>
      <c r="D109" s="58">
        <f t="shared" si="29"/>
        <v>5999.8168560200002</v>
      </c>
      <c r="E109" s="58">
        <f t="shared" si="29"/>
        <v>7122.2394178599998</v>
      </c>
      <c r="F109" s="58">
        <f t="shared" si="29"/>
        <v>4097.6927381300002</v>
      </c>
      <c r="G109" s="58">
        <f t="shared" si="29"/>
        <v>16380.402769649998</v>
      </c>
      <c r="H109" s="58">
        <f t="shared" si="29"/>
        <v>5613.3928714899994</v>
      </c>
      <c r="I109" s="58">
        <f t="shared" si="29"/>
        <v>4410.01055567</v>
      </c>
      <c r="J109" s="58">
        <f t="shared" si="29"/>
        <v>6750.0003426000003</v>
      </c>
      <c r="K109" s="58">
        <f t="shared" si="29"/>
        <v>7168.8841406499996</v>
      </c>
      <c r="L109" s="58">
        <f>L110</f>
        <v>4339.4944836599998</v>
      </c>
      <c r="M109" s="58">
        <f>M110</f>
        <v>6969.04006957</v>
      </c>
      <c r="N109" s="58">
        <f t="shared" si="28"/>
        <v>86466.966158790005</v>
      </c>
    </row>
    <row r="110" spans="1:14">
      <c r="A110" s="63" t="s">
        <v>38</v>
      </c>
      <c r="B110" s="58">
        <f t="shared" si="29"/>
        <v>14945.065215369999</v>
      </c>
      <c r="C110" s="58">
        <f t="shared" si="29"/>
        <v>2670.9266981200008</v>
      </c>
      <c r="D110" s="58">
        <f t="shared" si="29"/>
        <v>5999.8168560200002</v>
      </c>
      <c r="E110" s="58">
        <f t="shared" si="29"/>
        <v>7122.2394178599998</v>
      </c>
      <c r="F110" s="58">
        <f t="shared" si="29"/>
        <v>4097.6927381300002</v>
      </c>
      <c r="G110" s="58">
        <f t="shared" si="29"/>
        <v>16380.402769649998</v>
      </c>
      <c r="H110" s="58">
        <f t="shared" si="29"/>
        <v>5613.3928714899994</v>
      </c>
      <c r="I110" s="58">
        <f t="shared" si="29"/>
        <v>4410.01055567</v>
      </c>
      <c r="J110" s="58">
        <f t="shared" si="29"/>
        <v>6750.0003426000003</v>
      </c>
      <c r="K110" s="58">
        <f t="shared" si="29"/>
        <v>7168.8841406499996</v>
      </c>
      <c r="L110" s="58">
        <f>L111</f>
        <v>4339.4944836599998</v>
      </c>
      <c r="M110" s="58">
        <f>M111</f>
        <v>6969.04006957</v>
      </c>
      <c r="N110" s="58">
        <f t="shared" si="28"/>
        <v>86466.966158790005</v>
      </c>
    </row>
    <row r="111" spans="1:14" s="69" customFormat="1">
      <c r="A111" s="65" t="s">
        <v>104</v>
      </c>
      <c r="B111" s="66">
        <v>14945.065215369999</v>
      </c>
      <c r="C111" s="66">
        <v>2670.9266981200008</v>
      </c>
      <c r="D111" s="66">
        <v>5999.8168560200002</v>
      </c>
      <c r="E111" s="66">
        <v>7122.2394178599998</v>
      </c>
      <c r="F111" s="66">
        <v>4097.6927381300002</v>
      </c>
      <c r="G111" s="66">
        <v>16380.402769649998</v>
      </c>
      <c r="H111" s="66">
        <v>5613.3928714899994</v>
      </c>
      <c r="I111" s="66">
        <v>4410.01055567</v>
      </c>
      <c r="J111" s="66">
        <v>6750.0003426000003</v>
      </c>
      <c r="K111" s="66">
        <v>7168.8841406499996</v>
      </c>
      <c r="L111" s="66">
        <v>4339.4944836599998</v>
      </c>
      <c r="M111" s="66">
        <v>6969.04006957</v>
      </c>
      <c r="N111" s="66">
        <f t="shared" si="28"/>
        <v>86466.966158790005</v>
      </c>
    </row>
    <row r="112" spans="1:14" s="69" customFormat="1" ht="4.5" customHeight="1">
      <c r="A112" s="65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</row>
    <row r="113" spans="1:103">
      <c r="A113" s="63" t="s">
        <v>43</v>
      </c>
      <c r="B113" s="58">
        <v>12208.843903069996</v>
      </c>
      <c r="C113" s="58">
        <v>10151.204146079999</v>
      </c>
      <c r="D113" s="58">
        <v>7881.5720043600013</v>
      </c>
      <c r="E113" s="58">
        <v>5513.4460374599994</v>
      </c>
      <c r="F113" s="58">
        <v>6947.3305921899982</v>
      </c>
      <c r="G113" s="58">
        <v>7860.7769474899987</v>
      </c>
      <c r="H113" s="58">
        <v>8999.2603453100037</v>
      </c>
      <c r="I113" s="58">
        <v>4242.6013296299998</v>
      </c>
      <c r="J113" s="58">
        <v>5084.4456790200011</v>
      </c>
      <c r="K113" s="58">
        <v>1430.4397242800001</v>
      </c>
      <c r="L113" s="58">
        <f t="shared" ref="L113:M114" si="30">L114</f>
        <v>6471.4328250100007</v>
      </c>
      <c r="M113" s="58">
        <f t="shared" si="30"/>
        <v>9775.7243268600014</v>
      </c>
      <c r="N113" s="58">
        <f>SUM(B113:M113)</f>
        <v>86567.077860759993</v>
      </c>
    </row>
    <row r="114" spans="1:103">
      <c r="A114" s="63" t="s">
        <v>42</v>
      </c>
      <c r="B114" s="58">
        <v>12208.843903069994</v>
      </c>
      <c r="C114" s="58">
        <v>10151.204146079999</v>
      </c>
      <c r="D114" s="58">
        <v>7881.5720043600013</v>
      </c>
      <c r="E114" s="58">
        <v>5513.4460374599994</v>
      </c>
      <c r="F114" s="58">
        <v>6947.3305921899982</v>
      </c>
      <c r="G114" s="58">
        <v>7860.7769474900006</v>
      </c>
      <c r="H114" s="58">
        <v>8999.2603453100037</v>
      </c>
      <c r="I114" s="58">
        <v>4242.6013296299989</v>
      </c>
      <c r="J114" s="58">
        <v>5084.4456790200011</v>
      </c>
      <c r="K114" s="58">
        <v>1430.4397242800001</v>
      </c>
      <c r="L114" s="58">
        <f t="shared" si="30"/>
        <v>6471.4328250100007</v>
      </c>
      <c r="M114" s="58">
        <f t="shared" si="30"/>
        <v>9775.7243268600014</v>
      </c>
      <c r="N114" s="58">
        <f>SUM(B114:M114)</f>
        <v>86567.077860759993</v>
      </c>
    </row>
    <row r="115" spans="1:103">
      <c r="A115" s="70" t="s">
        <v>47</v>
      </c>
      <c r="B115" s="58">
        <v>12208.843903069994</v>
      </c>
      <c r="C115" s="58">
        <v>10151.204146079999</v>
      </c>
      <c r="D115" s="58">
        <v>7881.5720043600013</v>
      </c>
      <c r="E115" s="58">
        <v>5513.4460374599994</v>
      </c>
      <c r="F115" s="58">
        <v>6947.3305921899982</v>
      </c>
      <c r="G115" s="58">
        <v>7860.7769474900006</v>
      </c>
      <c r="H115" s="58">
        <v>8999.2603453100037</v>
      </c>
      <c r="I115" s="58">
        <v>4242.6013296299989</v>
      </c>
      <c r="J115" s="58">
        <v>5084.4456790200011</v>
      </c>
      <c r="K115" s="58">
        <v>1430.4397242800001</v>
      </c>
      <c r="L115" s="58">
        <f>L116</f>
        <v>6471.4328250100007</v>
      </c>
      <c r="M115" s="58">
        <f>M116</f>
        <v>9775.7243268600014</v>
      </c>
      <c r="N115" s="58">
        <f>SUM(B115:M115)</f>
        <v>86567.077860759993</v>
      </c>
    </row>
    <row r="116" spans="1:103" ht="15.75" thickBot="1">
      <c r="A116" s="71" t="s">
        <v>48</v>
      </c>
      <c r="B116" s="72">
        <v>12208.843903069994</v>
      </c>
      <c r="C116" s="72">
        <v>10151.204146079999</v>
      </c>
      <c r="D116" s="72">
        <v>7881.5720043600013</v>
      </c>
      <c r="E116" s="72">
        <v>5513.4460374599994</v>
      </c>
      <c r="F116" s="72">
        <v>6947.3305921899982</v>
      </c>
      <c r="G116" s="72">
        <v>7860.7769474900006</v>
      </c>
      <c r="H116" s="72">
        <v>8999.2603453100037</v>
      </c>
      <c r="I116" s="72">
        <v>4242.6013296299989</v>
      </c>
      <c r="J116" s="72">
        <v>5084.4456790200011</v>
      </c>
      <c r="K116" s="72">
        <v>1430.4397242800001</v>
      </c>
      <c r="L116" s="72">
        <v>6471.4328250100007</v>
      </c>
      <c r="M116" s="72">
        <v>9775.7243268600014</v>
      </c>
      <c r="N116" s="72">
        <f>SUM(B116:M116)</f>
        <v>86567.077860759993</v>
      </c>
    </row>
    <row r="117" spans="1:103">
      <c r="A117" s="73" t="s">
        <v>39</v>
      </c>
      <c r="G117" s="66"/>
      <c r="Z117" s="17"/>
      <c r="BV117" s="17"/>
    </row>
    <row r="118" spans="1:103">
      <c r="A118" s="73" t="s">
        <v>223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59"/>
    </row>
    <row r="119" spans="1:103">
      <c r="A119" s="75" t="s">
        <v>224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1:103">
      <c r="A120" s="76"/>
    </row>
    <row r="121" spans="1:103">
      <c r="A121" s="76"/>
    </row>
  </sheetData>
  <mergeCells count="3">
    <mergeCell ref="A2:N2"/>
    <mergeCell ref="A3:N3"/>
    <mergeCell ref="A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B201"/>
  <sheetViews>
    <sheetView topLeftCell="A13" workbookViewId="0">
      <selection activeCell="H24" sqref="H24"/>
    </sheetView>
  </sheetViews>
  <sheetFormatPr baseColWidth="10" defaultRowHeight="12.75"/>
  <cols>
    <col min="1" max="1" width="77.140625" style="18" customWidth="1"/>
    <col min="2" max="2" width="14.140625" style="18" bestFit="1" customWidth="1"/>
    <col min="3" max="12" width="12.85546875" style="18" bestFit="1" customWidth="1"/>
    <col min="13" max="13" width="13.7109375" style="18" bestFit="1" customWidth="1"/>
    <col min="14" max="14" width="13.85546875" style="18" bestFit="1" customWidth="1"/>
    <col min="15" max="15" width="18.28515625" style="18" customWidth="1"/>
    <col min="16" max="106" width="16.7109375" style="18" customWidth="1"/>
    <col min="107" max="16384" width="11.42578125" style="18"/>
  </cols>
  <sheetData>
    <row r="1" spans="1:106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</row>
    <row r="2" spans="1:106" s="21" customFormat="1" ht="13.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31"/>
      <c r="P2" s="31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</row>
    <row r="3" spans="1:106" ht="13.5" customHeight="1">
      <c r="A3" s="100" t="s">
        <v>140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31"/>
      <c r="P3" s="3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</row>
    <row r="4" spans="1:106" ht="13.5">
      <c r="A4" s="100" t="s">
        <v>131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31"/>
      <c r="P4" s="3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</row>
    <row r="5" spans="1:106">
      <c r="A5" s="7"/>
      <c r="B5" s="28"/>
      <c r="C5" s="28"/>
      <c r="D5" s="7"/>
      <c r="E5" s="7"/>
      <c r="F5" s="28"/>
      <c r="G5" s="7"/>
      <c r="H5" s="7"/>
      <c r="I5" s="7"/>
      <c r="J5" s="7"/>
      <c r="K5" s="7"/>
      <c r="L5" s="7"/>
      <c r="M5" s="7"/>
      <c r="N5" s="7"/>
      <c r="O5" s="7"/>
      <c r="P5" s="7"/>
      <c r="BZ5" s="23"/>
    </row>
    <row r="6" spans="1:106" s="49" customFormat="1">
      <c r="A6" s="8" t="s">
        <v>53</v>
      </c>
      <c r="B6" s="9" t="s">
        <v>0</v>
      </c>
      <c r="C6" s="9" t="s">
        <v>1</v>
      </c>
      <c r="D6" s="9" t="s">
        <v>111</v>
      </c>
      <c r="E6" s="9" t="s">
        <v>115</v>
      </c>
      <c r="F6" s="9" t="s">
        <v>116</v>
      </c>
      <c r="G6" s="9" t="s">
        <v>117</v>
      </c>
      <c r="H6" s="9" t="s">
        <v>118</v>
      </c>
      <c r="I6" s="9" t="s">
        <v>119</v>
      </c>
      <c r="J6" s="9" t="s">
        <v>122</v>
      </c>
      <c r="K6" s="9" t="s">
        <v>123</v>
      </c>
      <c r="L6" s="9" t="s">
        <v>124</v>
      </c>
      <c r="M6" s="9" t="s">
        <v>126</v>
      </c>
      <c r="N6" s="9" t="s">
        <v>2</v>
      </c>
    </row>
    <row r="7" spans="1:106" s="49" customFormat="1">
      <c r="A7" s="26" t="s">
        <v>54</v>
      </c>
      <c r="B7" s="36">
        <f t="shared" ref="B7:M7" si="0">SUM(B8,B113)</f>
        <v>59115.09790601</v>
      </c>
      <c r="C7" s="36">
        <f t="shared" si="0"/>
        <v>60203.284653430004</v>
      </c>
      <c r="D7" s="36">
        <f t="shared" si="0"/>
        <v>61652.097580480004</v>
      </c>
      <c r="E7" s="36">
        <f t="shared" si="0"/>
        <v>64230.867677840004</v>
      </c>
      <c r="F7" s="36">
        <f t="shared" si="0"/>
        <v>65742.60528648</v>
      </c>
      <c r="G7" s="36">
        <f t="shared" si="0"/>
        <v>69658.357802539991</v>
      </c>
      <c r="H7" s="36">
        <f t="shared" si="0"/>
        <v>53417.699772990003</v>
      </c>
      <c r="I7" s="36">
        <f t="shared" si="0"/>
        <v>58738.489575720007</v>
      </c>
      <c r="J7" s="36">
        <f t="shared" si="0"/>
        <v>56440.397034839996</v>
      </c>
      <c r="K7" s="36">
        <f t="shared" si="0"/>
        <v>57587.923572719999</v>
      </c>
      <c r="L7" s="36">
        <f t="shared" si="0"/>
        <v>63603.63858277</v>
      </c>
      <c r="M7" s="36">
        <f t="shared" si="0"/>
        <v>140351.78094806001</v>
      </c>
      <c r="N7" s="36">
        <f t="shared" ref="N7:N70" si="1">SUM(B7:M7)</f>
        <v>810742.24039388006</v>
      </c>
    </row>
    <row r="8" spans="1:106" s="49" customFormat="1" ht="12" customHeight="1">
      <c r="A8" s="26" t="s">
        <v>55</v>
      </c>
      <c r="B8" s="36">
        <f t="shared" ref="B8:J8" si="2">B10+B31+B58+B66+B108</f>
        <v>44851.321866329999</v>
      </c>
      <c r="C8" s="36">
        <f t="shared" si="2"/>
        <v>52312.128324500001</v>
      </c>
      <c r="D8" s="36">
        <f>D10+D31+D58+D66+D108</f>
        <v>49662.784516890002</v>
      </c>
      <c r="E8" s="36">
        <f t="shared" si="2"/>
        <v>51283.791784340006</v>
      </c>
      <c r="F8" s="36">
        <f t="shared" si="2"/>
        <v>50321.032035930002</v>
      </c>
      <c r="G8" s="36">
        <f t="shared" si="2"/>
        <v>62058.054269039989</v>
      </c>
      <c r="H8" s="36">
        <f t="shared" si="2"/>
        <v>47641.9141256</v>
      </c>
      <c r="I8" s="36">
        <f t="shared" si="2"/>
        <v>53694.512716670004</v>
      </c>
      <c r="J8" s="36">
        <f t="shared" si="2"/>
        <v>48945.315989359995</v>
      </c>
      <c r="K8" s="36">
        <f>K10+K31+K58+K66+K108</f>
        <v>48355.181405850002</v>
      </c>
      <c r="L8" s="36">
        <f t="shared" ref="L8:M8" si="3">L10+L31+L58+L66+L108</f>
        <v>56981.207221800003</v>
      </c>
      <c r="M8" s="36">
        <f t="shared" si="3"/>
        <v>119228.31778585</v>
      </c>
      <c r="N8" s="36">
        <f t="shared" si="1"/>
        <v>685335.56204215996</v>
      </c>
    </row>
    <row r="9" spans="1:106" s="49" customFormat="1" ht="4.5" customHeight="1">
      <c r="A9" s="2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06" s="49" customFormat="1">
      <c r="A10" s="26" t="s">
        <v>49</v>
      </c>
      <c r="B10" s="36">
        <f>B11+B16+B19+B23</f>
        <v>7770.5543525799985</v>
      </c>
      <c r="C10" s="36">
        <f t="shared" ref="C10:M10" si="4">C11+C16+C19+C23</f>
        <v>10031.728668869999</v>
      </c>
      <c r="D10" s="36">
        <f t="shared" si="4"/>
        <v>9867.8347162000009</v>
      </c>
      <c r="E10" s="36">
        <f t="shared" si="4"/>
        <v>9515.3004703199986</v>
      </c>
      <c r="F10" s="36">
        <f t="shared" si="4"/>
        <v>9663.8654474200011</v>
      </c>
      <c r="G10" s="36">
        <f t="shared" si="4"/>
        <v>9777.8635966699985</v>
      </c>
      <c r="H10" s="36">
        <f t="shared" si="4"/>
        <v>9940.2156766900007</v>
      </c>
      <c r="I10" s="36">
        <f t="shared" si="4"/>
        <v>9894.8654722499996</v>
      </c>
      <c r="J10" s="36">
        <f t="shared" si="4"/>
        <v>9728.11313367</v>
      </c>
      <c r="K10" s="36">
        <f t="shared" si="4"/>
        <v>9837.2577055600013</v>
      </c>
      <c r="L10" s="36">
        <f t="shared" si="4"/>
        <v>13287.428733140001</v>
      </c>
      <c r="M10" s="36">
        <f t="shared" si="4"/>
        <v>18021.676926209999</v>
      </c>
      <c r="N10" s="36">
        <f t="shared" si="1"/>
        <v>127336.70489958</v>
      </c>
    </row>
    <row r="11" spans="1:106" s="49" customFormat="1">
      <c r="A11" s="26" t="s">
        <v>3</v>
      </c>
      <c r="B11" s="36">
        <f>SUM(B12:B15)</f>
        <v>3523.2997235199996</v>
      </c>
      <c r="C11" s="36">
        <f t="shared" ref="C11:M11" si="5">SUM(C12:C15)</f>
        <v>5056.3564682499991</v>
      </c>
      <c r="D11" s="36">
        <f t="shared" si="5"/>
        <v>5073.6356747999998</v>
      </c>
      <c r="E11" s="36">
        <f t="shared" si="5"/>
        <v>4715.5826382400001</v>
      </c>
      <c r="F11" s="36">
        <f t="shared" si="5"/>
        <v>4738.4376727200006</v>
      </c>
      <c r="G11" s="36">
        <f t="shared" si="5"/>
        <v>4897.1832166999993</v>
      </c>
      <c r="H11" s="36">
        <f t="shared" si="5"/>
        <v>4635.2091025299997</v>
      </c>
      <c r="I11" s="36">
        <f t="shared" si="5"/>
        <v>4781.8697708599993</v>
      </c>
      <c r="J11" s="36">
        <f t="shared" si="5"/>
        <v>4775.0696876700003</v>
      </c>
      <c r="K11" s="36">
        <f t="shared" si="5"/>
        <v>4849.8526784100004</v>
      </c>
      <c r="L11" s="36">
        <f t="shared" si="5"/>
        <v>5916.2330452299993</v>
      </c>
      <c r="M11" s="36">
        <f t="shared" si="5"/>
        <v>9281.6033836499992</v>
      </c>
      <c r="N11" s="36">
        <f t="shared" si="1"/>
        <v>62244.333062580001</v>
      </c>
    </row>
    <row r="12" spans="1:106">
      <c r="A12" s="5" t="s">
        <v>4</v>
      </c>
      <c r="B12" s="37">
        <v>611.20398377999993</v>
      </c>
      <c r="C12" s="37">
        <v>451.20398378000004</v>
      </c>
      <c r="D12" s="37">
        <v>435.00398378000006</v>
      </c>
      <c r="E12" s="37">
        <v>485.00400500000001</v>
      </c>
      <c r="F12" s="37">
        <v>435.00400500000001</v>
      </c>
      <c r="G12" s="37">
        <v>435.00400500000001</v>
      </c>
      <c r="H12" s="37">
        <v>435.00400500000001</v>
      </c>
      <c r="I12" s="37">
        <v>391.73886813000001</v>
      </c>
      <c r="J12" s="37">
        <v>504.36632818999999</v>
      </c>
      <c r="K12" s="37">
        <v>396.77224668000002</v>
      </c>
      <c r="L12" s="37">
        <v>478.26492694000001</v>
      </c>
      <c r="M12" s="37">
        <v>834.87765572000001</v>
      </c>
      <c r="N12" s="37">
        <f t="shared" si="1"/>
        <v>5893.4479969999993</v>
      </c>
      <c r="O12" s="7"/>
      <c r="P12" s="7"/>
    </row>
    <row r="13" spans="1:106">
      <c r="A13" s="5" t="s">
        <v>5</v>
      </c>
      <c r="B13" s="37">
        <v>1567.2414987399998</v>
      </c>
      <c r="C13" s="37">
        <v>2141.2732434699997</v>
      </c>
      <c r="D13" s="37">
        <v>2692.1384594899996</v>
      </c>
      <c r="E13" s="37">
        <v>2303.2191412400002</v>
      </c>
      <c r="F13" s="37">
        <v>2311.5024497200006</v>
      </c>
      <c r="G13" s="37">
        <v>2481.9982036999995</v>
      </c>
      <c r="H13" s="37">
        <v>2256.1268825300003</v>
      </c>
      <c r="I13" s="37">
        <v>2327.4863117300001</v>
      </c>
      <c r="J13" s="37">
        <v>2351.3108354800006</v>
      </c>
      <c r="K13" s="37">
        <v>2471.0706697299997</v>
      </c>
      <c r="L13" s="37">
        <v>3271.3782442899997</v>
      </c>
      <c r="M13" s="37">
        <v>5623.6498599300003</v>
      </c>
      <c r="N13" s="37">
        <f t="shared" si="1"/>
        <v>31798.395800050002</v>
      </c>
      <c r="O13" s="7"/>
      <c r="P13" s="7"/>
    </row>
    <row r="14" spans="1:106">
      <c r="A14" s="5" t="s">
        <v>6</v>
      </c>
      <c r="B14" s="37">
        <v>904.46323900000004</v>
      </c>
      <c r="C14" s="37">
        <v>2024.305938</v>
      </c>
      <c r="D14" s="37">
        <v>1505.1243825300003</v>
      </c>
      <c r="E14" s="37">
        <v>1486.888749</v>
      </c>
      <c r="F14" s="37">
        <v>1551.4604750000001</v>
      </c>
      <c r="G14" s="37">
        <v>1539.7102649999999</v>
      </c>
      <c r="H14" s="37">
        <v>1503.6074719999999</v>
      </c>
      <c r="I14" s="37">
        <v>1622.1721829999999</v>
      </c>
      <c r="J14" s="37">
        <v>1478.9214480000001</v>
      </c>
      <c r="K14" s="37">
        <v>1541.538687</v>
      </c>
      <c r="L14" s="37">
        <v>1676.1271449999999</v>
      </c>
      <c r="M14" s="37">
        <v>2372.5163680000001</v>
      </c>
      <c r="N14" s="37">
        <f t="shared" si="1"/>
        <v>19206.836351530001</v>
      </c>
      <c r="O14" s="7"/>
      <c r="P14" s="7"/>
    </row>
    <row r="15" spans="1:106">
      <c r="A15" s="5" t="s">
        <v>7</v>
      </c>
      <c r="B15" s="37">
        <v>440.39100200000001</v>
      </c>
      <c r="C15" s="37">
        <v>439.57330300000001</v>
      </c>
      <c r="D15" s="37">
        <v>441.36884900000001</v>
      </c>
      <c r="E15" s="37">
        <v>440.47074300000003</v>
      </c>
      <c r="F15" s="37">
        <v>440.47074300000003</v>
      </c>
      <c r="G15" s="37">
        <v>440.47074300000003</v>
      </c>
      <c r="H15" s="37">
        <v>440.47074300000003</v>
      </c>
      <c r="I15" s="37">
        <v>440.47240799999997</v>
      </c>
      <c r="J15" s="37">
        <v>440.47107599999998</v>
      </c>
      <c r="K15" s="37">
        <v>440.47107499999998</v>
      </c>
      <c r="L15" s="37">
        <v>490.46272900000002</v>
      </c>
      <c r="M15" s="37">
        <v>450.55950000000001</v>
      </c>
      <c r="N15" s="37">
        <f t="shared" si="1"/>
        <v>5345.6529140000002</v>
      </c>
      <c r="O15" s="7"/>
      <c r="P15" s="7"/>
    </row>
    <row r="16" spans="1:106" s="49" customFormat="1">
      <c r="A16" s="26" t="s">
        <v>8</v>
      </c>
      <c r="B16" s="36">
        <f>SUM(B17:B18)</f>
        <v>549.53733224999996</v>
      </c>
      <c r="C16" s="36">
        <f t="shared" ref="C16:M16" si="6">SUM(C17:C18)</f>
        <v>551.0172470199999</v>
      </c>
      <c r="D16" s="36">
        <f t="shared" si="6"/>
        <v>606.50385512999992</v>
      </c>
      <c r="E16" s="36">
        <f t="shared" si="6"/>
        <v>633.92762540000001</v>
      </c>
      <c r="F16" s="36">
        <f t="shared" si="6"/>
        <v>668.28991080000003</v>
      </c>
      <c r="G16" s="36">
        <f t="shared" si="6"/>
        <v>652.16399466999997</v>
      </c>
      <c r="H16" s="36">
        <f t="shared" si="6"/>
        <v>676.51468384999998</v>
      </c>
      <c r="I16" s="36">
        <f t="shared" si="6"/>
        <v>735.88468160000002</v>
      </c>
      <c r="J16" s="36">
        <f t="shared" si="6"/>
        <v>674.92704125</v>
      </c>
      <c r="K16" s="36">
        <f t="shared" si="6"/>
        <v>757.96649260999993</v>
      </c>
      <c r="L16" s="36">
        <f t="shared" si="6"/>
        <v>967.14668932000006</v>
      </c>
      <c r="M16" s="36">
        <f t="shared" si="6"/>
        <v>1361.9716104500001</v>
      </c>
      <c r="N16" s="36">
        <f t="shared" si="1"/>
        <v>8835.8511643500005</v>
      </c>
    </row>
    <row r="17" spans="1:16">
      <c r="A17" s="5" t="s">
        <v>56</v>
      </c>
      <c r="B17" s="37">
        <v>78.878870109999994</v>
      </c>
      <c r="C17" s="37">
        <v>117.68544922999999</v>
      </c>
      <c r="D17" s="37">
        <v>171.82889354999998</v>
      </c>
      <c r="E17" s="37">
        <v>192.29484493999999</v>
      </c>
      <c r="F17" s="37">
        <v>218.59677166000003</v>
      </c>
      <c r="G17" s="37">
        <v>185.05721774999998</v>
      </c>
      <c r="H17" s="37">
        <v>204.26602186000002</v>
      </c>
      <c r="I17" s="37">
        <v>214.66931924999997</v>
      </c>
      <c r="J17" s="37">
        <v>179.92980242000002</v>
      </c>
      <c r="K17" s="37">
        <v>256.55372490000002</v>
      </c>
      <c r="L17" s="37">
        <v>337.04087169000002</v>
      </c>
      <c r="M17" s="37">
        <v>709.79464592000011</v>
      </c>
      <c r="N17" s="37">
        <f t="shared" si="1"/>
        <v>2866.5964332800004</v>
      </c>
      <c r="O17" s="7"/>
      <c r="P17" s="7"/>
    </row>
    <row r="18" spans="1:16">
      <c r="A18" s="5" t="s">
        <v>57</v>
      </c>
      <c r="B18" s="37">
        <v>470.65846213999998</v>
      </c>
      <c r="C18" s="37">
        <v>433.33179778999994</v>
      </c>
      <c r="D18" s="37">
        <v>434.67496158</v>
      </c>
      <c r="E18" s="37">
        <v>441.63278045999999</v>
      </c>
      <c r="F18" s="37">
        <v>449.69313914000003</v>
      </c>
      <c r="G18" s="37">
        <v>467.10677692000002</v>
      </c>
      <c r="H18" s="37">
        <v>472.24866199000002</v>
      </c>
      <c r="I18" s="37">
        <v>521.21536235000008</v>
      </c>
      <c r="J18" s="37">
        <v>494.99723882999996</v>
      </c>
      <c r="K18" s="37">
        <v>501.41276770999997</v>
      </c>
      <c r="L18" s="37">
        <v>630.10581763000005</v>
      </c>
      <c r="M18" s="37">
        <v>652.17696452999996</v>
      </c>
      <c r="N18" s="37">
        <f t="shared" si="1"/>
        <v>5969.2547310700002</v>
      </c>
      <c r="O18" s="7"/>
      <c r="P18" s="7"/>
    </row>
    <row r="19" spans="1:16" s="49" customFormat="1">
      <c r="A19" s="26" t="s">
        <v>9</v>
      </c>
      <c r="B19" s="36">
        <f>SUM(B20:B22)</f>
        <v>1502.0059370500001</v>
      </c>
      <c r="C19" s="36">
        <f t="shared" ref="C19:M19" si="7">SUM(C20:C22)</f>
        <v>1814.1370667400004</v>
      </c>
      <c r="D19" s="36">
        <f t="shared" si="7"/>
        <v>1771.82269204</v>
      </c>
      <c r="E19" s="36">
        <f t="shared" si="7"/>
        <v>1718.4248836399997</v>
      </c>
      <c r="F19" s="36">
        <f t="shared" si="7"/>
        <v>1849.6428207000004</v>
      </c>
      <c r="G19" s="36">
        <f t="shared" si="7"/>
        <v>1812.8584020200001</v>
      </c>
      <c r="H19" s="36">
        <f t="shared" si="7"/>
        <v>2051.3318282499999</v>
      </c>
      <c r="I19" s="36">
        <f t="shared" si="7"/>
        <v>1845.67579327</v>
      </c>
      <c r="J19" s="36">
        <f t="shared" si="7"/>
        <v>1860.2354027999997</v>
      </c>
      <c r="K19" s="36">
        <f t="shared" si="7"/>
        <v>1727.78192698</v>
      </c>
      <c r="L19" s="36">
        <f t="shared" si="7"/>
        <v>3181.7834358200002</v>
      </c>
      <c r="M19" s="36">
        <f t="shared" si="7"/>
        <v>2746.53166835</v>
      </c>
      <c r="N19" s="36">
        <f t="shared" si="1"/>
        <v>23882.231857660001</v>
      </c>
    </row>
    <row r="20" spans="1:16">
      <c r="A20" s="5" t="s">
        <v>58</v>
      </c>
      <c r="B20" s="37">
        <v>1450.3260472500001</v>
      </c>
      <c r="C20" s="37">
        <v>1737.6541828400002</v>
      </c>
      <c r="D20" s="37">
        <v>1672.1603364099999</v>
      </c>
      <c r="E20" s="37">
        <v>1617.8000229799998</v>
      </c>
      <c r="F20" s="37">
        <v>1675.0874215800002</v>
      </c>
      <c r="G20" s="37">
        <v>1714.06116404</v>
      </c>
      <c r="H20" s="37">
        <v>1877.9069841200001</v>
      </c>
      <c r="I20" s="37">
        <v>1734.59978196</v>
      </c>
      <c r="J20" s="37">
        <v>1566.6130481499997</v>
      </c>
      <c r="K20" s="37">
        <v>1617.8616452000001</v>
      </c>
      <c r="L20" s="37">
        <v>2994.1562823300001</v>
      </c>
      <c r="M20" s="37">
        <v>2490.5972951799999</v>
      </c>
      <c r="N20" s="37">
        <f t="shared" si="1"/>
        <v>22148.824212039999</v>
      </c>
      <c r="O20" s="7"/>
      <c r="P20" s="7"/>
    </row>
    <row r="21" spans="1:16">
      <c r="A21" s="5" t="s">
        <v>59</v>
      </c>
      <c r="B21" s="37">
        <v>48.281920290000002</v>
      </c>
      <c r="C21" s="37">
        <v>73.077021300000013</v>
      </c>
      <c r="D21" s="37">
        <v>94.785396039999995</v>
      </c>
      <c r="E21" s="37">
        <v>97.093599259999991</v>
      </c>
      <c r="F21" s="37">
        <v>169.85057234000001</v>
      </c>
      <c r="G21" s="37">
        <v>95.280703779999982</v>
      </c>
      <c r="H21" s="37">
        <v>169.90870373000001</v>
      </c>
      <c r="I21" s="37">
        <v>107.04936112</v>
      </c>
      <c r="J21" s="37">
        <v>289.75154295999999</v>
      </c>
      <c r="K21" s="37">
        <v>105.20303109000001</v>
      </c>
      <c r="L21" s="37">
        <v>181.04762840000001</v>
      </c>
      <c r="M21" s="37">
        <v>240.22739410000003</v>
      </c>
      <c r="N21" s="37">
        <f t="shared" si="1"/>
        <v>1671.5568744099999</v>
      </c>
      <c r="O21" s="7"/>
      <c r="P21" s="7"/>
    </row>
    <row r="22" spans="1:16">
      <c r="A22" s="5" t="s">
        <v>60</v>
      </c>
      <c r="B22" s="37">
        <v>3.3979695099999998</v>
      </c>
      <c r="C22" s="37">
        <v>3.4058626000000003</v>
      </c>
      <c r="D22" s="37">
        <v>4.8769595900000002</v>
      </c>
      <c r="E22" s="37">
        <v>3.5312614</v>
      </c>
      <c r="F22" s="37">
        <v>4.7048267799999994</v>
      </c>
      <c r="G22" s="37">
        <v>3.5165342000000002</v>
      </c>
      <c r="H22" s="37">
        <v>3.5161403999999998</v>
      </c>
      <c r="I22" s="37">
        <v>4.0266501899999998</v>
      </c>
      <c r="J22" s="37">
        <v>3.87081169</v>
      </c>
      <c r="K22" s="37">
        <v>4.7172506899999993</v>
      </c>
      <c r="L22" s="37">
        <v>6.5795250899999997</v>
      </c>
      <c r="M22" s="37">
        <v>15.706979070000001</v>
      </c>
      <c r="N22" s="37">
        <f t="shared" si="1"/>
        <v>61.850771209999998</v>
      </c>
      <c r="O22" s="7"/>
      <c r="P22" s="7"/>
    </row>
    <row r="23" spans="1:16" s="49" customFormat="1">
      <c r="A23" s="26" t="s">
        <v>10</v>
      </c>
      <c r="B23" s="36">
        <f>SUM(B24:B29)</f>
        <v>2195.7113597599996</v>
      </c>
      <c r="C23" s="36">
        <f t="shared" ref="C23:M23" si="8">SUM(C24:C29)</f>
        <v>2610.2178868599999</v>
      </c>
      <c r="D23" s="36">
        <f t="shared" si="8"/>
        <v>2415.8724942300005</v>
      </c>
      <c r="E23" s="36">
        <f t="shared" si="8"/>
        <v>2447.36532304</v>
      </c>
      <c r="F23" s="36">
        <f t="shared" si="8"/>
        <v>2407.4950431999996</v>
      </c>
      <c r="G23" s="36">
        <f t="shared" si="8"/>
        <v>2415.6579832800003</v>
      </c>
      <c r="H23" s="36">
        <f t="shared" si="8"/>
        <v>2577.1600620600002</v>
      </c>
      <c r="I23" s="36">
        <f t="shared" si="8"/>
        <v>2531.43522652</v>
      </c>
      <c r="J23" s="36">
        <f t="shared" si="8"/>
        <v>2417.8810019499997</v>
      </c>
      <c r="K23" s="36">
        <f t="shared" si="8"/>
        <v>2501.6566075599999</v>
      </c>
      <c r="L23" s="36">
        <f t="shared" si="8"/>
        <v>3222.2655627699996</v>
      </c>
      <c r="M23" s="36">
        <f t="shared" si="8"/>
        <v>4631.5702637599998</v>
      </c>
      <c r="N23" s="36">
        <f t="shared" si="1"/>
        <v>32374.288814989999</v>
      </c>
    </row>
    <row r="24" spans="1:16">
      <c r="A24" s="5" t="s">
        <v>11</v>
      </c>
      <c r="B24" s="37">
        <v>880.93826449999995</v>
      </c>
      <c r="C24" s="37">
        <v>1080.88208003</v>
      </c>
      <c r="D24" s="37">
        <v>946.76734601999999</v>
      </c>
      <c r="E24" s="37">
        <v>990.38540668000007</v>
      </c>
      <c r="F24" s="37">
        <v>947.93027241999994</v>
      </c>
      <c r="G24" s="37">
        <v>930.7094854500001</v>
      </c>
      <c r="H24" s="37">
        <v>1062.7327191100001</v>
      </c>
      <c r="I24" s="37">
        <v>942.70182238999996</v>
      </c>
      <c r="J24" s="37">
        <v>969.05704068999989</v>
      </c>
      <c r="K24" s="37">
        <v>1035.9238934</v>
      </c>
      <c r="L24" s="37">
        <v>1542.7641728400001</v>
      </c>
      <c r="M24" s="37">
        <v>1566.1709963699998</v>
      </c>
      <c r="N24" s="37">
        <f t="shared" si="1"/>
        <v>12896.963499900001</v>
      </c>
      <c r="O24" s="7"/>
      <c r="P24" s="7"/>
    </row>
    <row r="25" spans="1:16">
      <c r="A25" s="5" t="s">
        <v>61</v>
      </c>
      <c r="B25" s="37">
        <v>15.26958593</v>
      </c>
      <c r="C25" s="37">
        <v>33.204167529999999</v>
      </c>
      <c r="D25" s="37">
        <v>26.808486089999999</v>
      </c>
      <c r="E25" s="37">
        <v>26.281690790000003</v>
      </c>
      <c r="F25" s="37">
        <v>26.886807059999999</v>
      </c>
      <c r="G25" s="37">
        <v>26.37436409</v>
      </c>
      <c r="H25" s="37">
        <v>25.691791169999998</v>
      </c>
      <c r="I25" s="37">
        <v>27.383612170000003</v>
      </c>
      <c r="J25" s="37">
        <v>25.797586920000001</v>
      </c>
      <c r="K25" s="37">
        <v>27.389815389999999</v>
      </c>
      <c r="L25" s="37">
        <v>46.366694680000009</v>
      </c>
      <c r="M25" s="37">
        <v>44.55838979</v>
      </c>
      <c r="N25" s="37">
        <f t="shared" si="1"/>
        <v>352.01299161000003</v>
      </c>
      <c r="O25" s="7"/>
      <c r="P25" s="7"/>
    </row>
    <row r="26" spans="1:16">
      <c r="A26" s="5" t="s">
        <v>62</v>
      </c>
      <c r="B26" s="37">
        <v>1028.4930710199999</v>
      </c>
      <c r="C26" s="37">
        <v>1047.51827643</v>
      </c>
      <c r="D26" s="37">
        <v>1046.7453651400001</v>
      </c>
      <c r="E26" s="37">
        <v>1045.9373539599999</v>
      </c>
      <c r="F26" s="37">
        <v>1042.2046103600001</v>
      </c>
      <c r="G26" s="37">
        <v>1063.4584285799999</v>
      </c>
      <c r="H26" s="37">
        <v>1043.6665853000002</v>
      </c>
      <c r="I26" s="37">
        <v>1045.71879139</v>
      </c>
      <c r="J26" s="37">
        <v>1045.41266167</v>
      </c>
      <c r="K26" s="37">
        <v>1048.71211455</v>
      </c>
      <c r="L26" s="37">
        <v>1103.1420328499999</v>
      </c>
      <c r="M26" s="37">
        <v>1071.50422129</v>
      </c>
      <c r="N26" s="37">
        <f t="shared" si="1"/>
        <v>12632.513512540001</v>
      </c>
      <c r="O26" s="7"/>
      <c r="P26" s="7"/>
    </row>
    <row r="27" spans="1:16">
      <c r="A27" s="5" t="s">
        <v>63</v>
      </c>
      <c r="B27" s="37">
        <v>63.911220999999998</v>
      </c>
      <c r="C27" s="37">
        <v>71.739985799999999</v>
      </c>
      <c r="D27" s="37">
        <v>71.724887440000003</v>
      </c>
      <c r="E27" s="37">
        <v>71.366759479999999</v>
      </c>
      <c r="F27" s="37">
        <v>70.554528969999993</v>
      </c>
      <c r="G27" s="37">
        <v>71.525129010000001</v>
      </c>
      <c r="H27" s="37">
        <v>72.197545750000003</v>
      </c>
      <c r="I27" s="37">
        <v>72.207049089999998</v>
      </c>
      <c r="J27" s="37">
        <v>71.9555711</v>
      </c>
      <c r="K27" s="37">
        <v>73.482332920000005</v>
      </c>
      <c r="L27" s="37">
        <v>70.304663260000012</v>
      </c>
      <c r="M27" s="37">
        <v>1349.06033318</v>
      </c>
      <c r="N27" s="37">
        <f t="shared" si="1"/>
        <v>2130.0300070000003</v>
      </c>
      <c r="O27" s="7"/>
      <c r="P27" s="7"/>
    </row>
    <row r="28" spans="1:16">
      <c r="A28" s="5" t="s">
        <v>12</v>
      </c>
      <c r="B28" s="37">
        <v>75.548891979999993</v>
      </c>
      <c r="C28" s="37">
        <v>81.903050660000005</v>
      </c>
      <c r="D28" s="37">
        <v>108.97576667</v>
      </c>
      <c r="E28" s="37">
        <v>98.584492459999993</v>
      </c>
      <c r="F28" s="37">
        <v>105.25466298000001</v>
      </c>
      <c r="G28" s="37">
        <v>108.72063791999999</v>
      </c>
      <c r="H28" s="37">
        <v>157.89605805000002</v>
      </c>
      <c r="I28" s="37">
        <v>118.41217143</v>
      </c>
      <c r="J28" s="37">
        <v>90.484220769999993</v>
      </c>
      <c r="K28" s="37">
        <v>100.94813257</v>
      </c>
      <c r="L28" s="37">
        <v>163.5714835</v>
      </c>
      <c r="M28" s="37">
        <v>247.20198610999998</v>
      </c>
      <c r="N28" s="37">
        <f t="shared" si="1"/>
        <v>1457.5015550999999</v>
      </c>
      <c r="O28" s="7"/>
      <c r="P28" s="7"/>
    </row>
    <row r="29" spans="1:16">
      <c r="A29" s="5" t="s">
        <v>64</v>
      </c>
      <c r="B29" s="37">
        <v>131.55032532999999</v>
      </c>
      <c r="C29" s="37">
        <v>294.97032641000004</v>
      </c>
      <c r="D29" s="37">
        <v>214.85064287</v>
      </c>
      <c r="E29" s="37">
        <v>214.80961966999999</v>
      </c>
      <c r="F29" s="37">
        <v>214.66416140999999</v>
      </c>
      <c r="G29" s="37">
        <v>214.86993823</v>
      </c>
      <c r="H29" s="37">
        <v>214.97536268000002</v>
      </c>
      <c r="I29" s="37">
        <v>325.01178005000003</v>
      </c>
      <c r="J29" s="37">
        <v>215.17392080000002</v>
      </c>
      <c r="K29" s="37">
        <v>215.20031872999999</v>
      </c>
      <c r="L29" s="37">
        <v>296.11651563999999</v>
      </c>
      <c r="M29" s="37">
        <v>353.07433701999997</v>
      </c>
      <c r="N29" s="37">
        <f t="shared" si="1"/>
        <v>2905.2672488399994</v>
      </c>
      <c r="O29" s="7"/>
      <c r="P29" s="7"/>
    </row>
    <row r="30" spans="1:16" ht="4.5" customHeight="1">
      <c r="A30" s="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7"/>
      <c r="P30" s="7"/>
    </row>
    <row r="31" spans="1:16" s="49" customFormat="1">
      <c r="A31" s="26" t="s">
        <v>44</v>
      </c>
      <c r="B31" s="36">
        <f>B32+B35+B38+B40+B42+B45+B50+B52+B54</f>
        <v>4798.2384962599999</v>
      </c>
      <c r="C31" s="36">
        <f t="shared" ref="C31:M31" si="9">C32+C35+C38+C40+C42+C45+C50+C52+C54</f>
        <v>8255.03125568</v>
      </c>
      <c r="D31" s="36">
        <f t="shared" si="9"/>
        <v>7198.1601545299991</v>
      </c>
      <c r="E31" s="36">
        <f t="shared" si="9"/>
        <v>7228.58885844</v>
      </c>
      <c r="F31" s="36">
        <f t="shared" si="9"/>
        <v>6772.4030327600003</v>
      </c>
      <c r="G31" s="36">
        <f t="shared" si="9"/>
        <v>6362.3725555399988</v>
      </c>
      <c r="H31" s="36">
        <f t="shared" si="9"/>
        <v>6524.9648584400011</v>
      </c>
      <c r="I31" s="36">
        <f t="shared" si="9"/>
        <v>4944.5093832399998</v>
      </c>
      <c r="J31" s="36">
        <f t="shared" si="9"/>
        <v>5127.3732032099997</v>
      </c>
      <c r="K31" s="36">
        <f t="shared" si="9"/>
        <v>4170.4049519999999</v>
      </c>
      <c r="L31" s="36">
        <f t="shared" si="9"/>
        <v>6059.1456693599994</v>
      </c>
      <c r="M31" s="36">
        <f t="shared" si="9"/>
        <v>37042.315981259999</v>
      </c>
      <c r="N31" s="36">
        <f t="shared" si="1"/>
        <v>104483.50840071999</v>
      </c>
    </row>
    <row r="32" spans="1:16" s="49" customFormat="1">
      <c r="A32" s="26" t="s">
        <v>65</v>
      </c>
      <c r="B32" s="36">
        <f>SUM(B33:B34)</f>
        <v>341.5957871</v>
      </c>
      <c r="C32" s="36">
        <f t="shared" ref="C32:M32" si="10">SUM(C33:C34)</f>
        <v>551.91421224999999</v>
      </c>
      <c r="D32" s="36">
        <f t="shared" si="10"/>
        <v>393.35973517000002</v>
      </c>
      <c r="E32" s="36">
        <f t="shared" si="10"/>
        <v>394.70010865999996</v>
      </c>
      <c r="F32" s="36">
        <f t="shared" si="10"/>
        <v>513.95320656000001</v>
      </c>
      <c r="G32" s="36">
        <f t="shared" si="10"/>
        <v>461.59294717</v>
      </c>
      <c r="H32" s="36">
        <f t="shared" si="10"/>
        <v>408.49310183</v>
      </c>
      <c r="I32" s="36">
        <f t="shared" si="10"/>
        <v>530.65136296000003</v>
      </c>
      <c r="J32" s="36">
        <f t="shared" si="10"/>
        <v>374.23667809999995</v>
      </c>
      <c r="K32" s="36">
        <f t="shared" si="10"/>
        <v>541.66981632</v>
      </c>
      <c r="L32" s="36">
        <f t="shared" si="10"/>
        <v>645.84626174999994</v>
      </c>
      <c r="M32" s="36">
        <f t="shared" si="10"/>
        <v>1248.2082630500001</v>
      </c>
      <c r="N32" s="36">
        <f t="shared" si="1"/>
        <v>6406.2214809200004</v>
      </c>
    </row>
    <row r="33" spans="1:16">
      <c r="A33" s="5" t="s">
        <v>66</v>
      </c>
      <c r="B33" s="37">
        <v>291.637902</v>
      </c>
      <c r="C33" s="37">
        <v>499.03064712999998</v>
      </c>
      <c r="D33" s="37">
        <v>330.23937525000002</v>
      </c>
      <c r="E33" s="37">
        <v>318.32565671999998</v>
      </c>
      <c r="F33" s="37">
        <v>455.15175264999999</v>
      </c>
      <c r="G33" s="37">
        <v>392.6942742</v>
      </c>
      <c r="H33" s="37">
        <v>356.43431337999999</v>
      </c>
      <c r="I33" s="37">
        <v>469.10667024000003</v>
      </c>
      <c r="J33" s="37">
        <v>321.82425579999995</v>
      </c>
      <c r="K33" s="37">
        <v>491.03572865000001</v>
      </c>
      <c r="L33" s="37">
        <v>555.03208114999995</v>
      </c>
      <c r="M33" s="37">
        <v>1108.9530541900001</v>
      </c>
      <c r="N33" s="37">
        <f t="shared" si="1"/>
        <v>5589.4657113599997</v>
      </c>
      <c r="O33" s="7"/>
      <c r="P33" s="7"/>
    </row>
    <row r="34" spans="1:16">
      <c r="A34" s="5" t="s">
        <v>67</v>
      </c>
      <c r="B34" s="37">
        <v>49.957885099999999</v>
      </c>
      <c r="C34" s="37">
        <v>52.883565120000007</v>
      </c>
      <c r="D34" s="37">
        <v>63.120359919999999</v>
      </c>
      <c r="E34" s="37">
        <v>76.37445194</v>
      </c>
      <c r="F34" s="37">
        <v>58.801453910000006</v>
      </c>
      <c r="G34" s="37">
        <v>68.898672969999993</v>
      </c>
      <c r="H34" s="37">
        <v>52.058788449999994</v>
      </c>
      <c r="I34" s="37">
        <v>61.54469272</v>
      </c>
      <c r="J34" s="37">
        <v>52.412422299999996</v>
      </c>
      <c r="K34" s="37">
        <v>50.63408767</v>
      </c>
      <c r="L34" s="37">
        <v>90.8141806</v>
      </c>
      <c r="M34" s="37">
        <v>139.25520886000001</v>
      </c>
      <c r="N34" s="37">
        <f t="shared" si="1"/>
        <v>816.75576955999998</v>
      </c>
      <c r="O34" s="7"/>
      <c r="P34" s="7"/>
    </row>
    <row r="35" spans="1:16" s="49" customFormat="1">
      <c r="A35" s="26" t="s">
        <v>68</v>
      </c>
      <c r="B35" s="36">
        <f>SUM(B36:B37)</f>
        <v>630.69418059999998</v>
      </c>
      <c r="C35" s="36">
        <f t="shared" ref="C35:M35" si="11">SUM(C36:C37)</f>
        <v>703.72902604000001</v>
      </c>
      <c r="D35" s="36">
        <f t="shared" si="11"/>
        <v>787.72535579999987</v>
      </c>
      <c r="E35" s="36">
        <f t="shared" si="11"/>
        <v>736.15069009999991</v>
      </c>
      <c r="F35" s="36">
        <f t="shared" si="11"/>
        <v>700.83675102000007</v>
      </c>
      <c r="G35" s="36">
        <f t="shared" si="11"/>
        <v>776.69928480999999</v>
      </c>
      <c r="H35" s="36">
        <f t="shared" si="11"/>
        <v>757.53433063</v>
      </c>
      <c r="I35" s="36">
        <f t="shared" si="11"/>
        <v>873.99651284000004</v>
      </c>
      <c r="J35" s="36">
        <f t="shared" si="11"/>
        <v>752.77495503999978</v>
      </c>
      <c r="K35" s="36">
        <f t="shared" si="11"/>
        <v>909.31138171000009</v>
      </c>
      <c r="L35" s="36">
        <f t="shared" si="11"/>
        <v>1244.3676289699999</v>
      </c>
      <c r="M35" s="36">
        <f t="shared" si="11"/>
        <v>1579.6205743700002</v>
      </c>
      <c r="N35" s="36">
        <f t="shared" si="1"/>
        <v>10453.440671929999</v>
      </c>
    </row>
    <row r="36" spans="1:16">
      <c r="A36" s="5" t="s">
        <v>69</v>
      </c>
      <c r="B36" s="37">
        <v>629.72841310000001</v>
      </c>
      <c r="C36" s="37">
        <v>698.57296378000001</v>
      </c>
      <c r="D36" s="37">
        <v>784.81096358999991</v>
      </c>
      <c r="E36" s="37">
        <v>732.93645388999994</v>
      </c>
      <c r="F36" s="37">
        <v>697.26457657000003</v>
      </c>
      <c r="G36" s="37">
        <v>773.67916553999999</v>
      </c>
      <c r="H36" s="37">
        <v>754.48947570999997</v>
      </c>
      <c r="I36" s="37">
        <v>869.75248337000005</v>
      </c>
      <c r="J36" s="37">
        <v>751.61964004999982</v>
      </c>
      <c r="K36" s="37">
        <v>904.46596781000005</v>
      </c>
      <c r="L36" s="37">
        <v>1238.7850625799999</v>
      </c>
      <c r="M36" s="37">
        <v>1575.9095483600001</v>
      </c>
      <c r="N36" s="37">
        <f t="shared" si="1"/>
        <v>10412.01471435</v>
      </c>
      <c r="O36" s="7"/>
      <c r="P36" s="7"/>
    </row>
    <row r="37" spans="1:16">
      <c r="A37" s="5" t="s">
        <v>70</v>
      </c>
      <c r="B37" s="37">
        <v>0.9657675</v>
      </c>
      <c r="C37" s="37">
        <v>5.1560622599999997</v>
      </c>
      <c r="D37" s="37">
        <v>2.9143922099999999</v>
      </c>
      <c r="E37" s="37">
        <v>3.2142362100000001</v>
      </c>
      <c r="F37" s="37">
        <v>3.5721744500000003</v>
      </c>
      <c r="G37" s="37">
        <v>3.0201192699999999</v>
      </c>
      <c r="H37" s="37">
        <v>3.0448549200000001</v>
      </c>
      <c r="I37" s="37">
        <v>4.2440294700000001</v>
      </c>
      <c r="J37" s="37">
        <v>1.1553149899999999</v>
      </c>
      <c r="K37" s="37">
        <v>4.8454139000000005</v>
      </c>
      <c r="L37" s="37">
        <v>5.5825663899999993</v>
      </c>
      <c r="M37" s="37">
        <v>3.7110260099999999</v>
      </c>
      <c r="N37" s="37">
        <f t="shared" si="1"/>
        <v>41.425957579999995</v>
      </c>
      <c r="O37" s="7"/>
      <c r="P37" s="7"/>
    </row>
    <row r="38" spans="1:16" s="49" customFormat="1">
      <c r="A38" s="26" t="s">
        <v>71</v>
      </c>
      <c r="B38" s="36">
        <f>B39</f>
        <v>101.072002</v>
      </c>
      <c r="C38" s="36">
        <f t="shared" ref="C38:M38" si="12">C39</f>
        <v>195.08636504000003</v>
      </c>
      <c r="D38" s="36">
        <f t="shared" si="12"/>
        <v>366.47720812</v>
      </c>
      <c r="E38" s="36">
        <f t="shared" si="12"/>
        <v>159.92859417000003</v>
      </c>
      <c r="F38" s="36">
        <f t="shared" si="12"/>
        <v>319.17407069000001</v>
      </c>
      <c r="G38" s="36">
        <f t="shared" si="12"/>
        <v>241.16009605000002</v>
      </c>
      <c r="H38" s="36">
        <f t="shared" si="12"/>
        <v>240.42302224000002</v>
      </c>
      <c r="I38" s="36">
        <f t="shared" si="12"/>
        <v>284.64398635000003</v>
      </c>
      <c r="J38" s="36">
        <f t="shared" si="12"/>
        <v>296.32775420000002</v>
      </c>
      <c r="K38" s="36">
        <f t="shared" si="12"/>
        <v>199.54822450999998</v>
      </c>
      <c r="L38" s="36">
        <f t="shared" si="12"/>
        <v>368.91557475999997</v>
      </c>
      <c r="M38" s="36">
        <f t="shared" si="12"/>
        <v>1409.5947337699999</v>
      </c>
      <c r="N38" s="36">
        <f t="shared" si="1"/>
        <v>4182.3516319</v>
      </c>
    </row>
    <row r="39" spans="1:16">
      <c r="A39" s="5" t="s">
        <v>13</v>
      </c>
      <c r="B39" s="37">
        <v>101.072002</v>
      </c>
      <c r="C39" s="37">
        <v>195.08636504000003</v>
      </c>
      <c r="D39" s="37">
        <v>366.47720812</v>
      </c>
      <c r="E39" s="37">
        <v>159.92859417000003</v>
      </c>
      <c r="F39" s="37">
        <v>319.17407069000001</v>
      </c>
      <c r="G39" s="37">
        <v>241.16009605000002</v>
      </c>
      <c r="H39" s="37">
        <v>240.42302224000002</v>
      </c>
      <c r="I39" s="37">
        <v>284.64398635000003</v>
      </c>
      <c r="J39" s="37">
        <v>296.32775420000002</v>
      </c>
      <c r="K39" s="37">
        <v>199.54822450999998</v>
      </c>
      <c r="L39" s="37">
        <v>368.91557475999997</v>
      </c>
      <c r="M39" s="37">
        <v>1409.5947337699999</v>
      </c>
      <c r="N39" s="37">
        <f t="shared" si="1"/>
        <v>4182.3516319</v>
      </c>
      <c r="O39" s="7"/>
      <c r="P39" s="7"/>
    </row>
    <row r="40" spans="1:16" s="49" customFormat="1">
      <c r="A40" s="30" t="s">
        <v>72</v>
      </c>
      <c r="B40" s="36">
        <f>B41</f>
        <v>2937.1958541599997</v>
      </c>
      <c r="C40" s="36">
        <f t="shared" ref="C40:M40" si="13">C41</f>
        <v>3770.7746010400001</v>
      </c>
      <c r="D40" s="36">
        <f t="shared" si="13"/>
        <v>3019.1302149799999</v>
      </c>
      <c r="E40" s="36">
        <f t="shared" si="13"/>
        <v>3167.1270699800002</v>
      </c>
      <c r="F40" s="36">
        <f t="shared" si="13"/>
        <v>2262.5224087900001</v>
      </c>
      <c r="G40" s="36">
        <f t="shared" si="13"/>
        <v>1532.4170440099999</v>
      </c>
      <c r="H40" s="36">
        <f t="shared" si="13"/>
        <v>1943.8561060100001</v>
      </c>
      <c r="I40" s="36">
        <f t="shared" si="13"/>
        <v>64.180580610000007</v>
      </c>
      <c r="J40" s="36">
        <f t="shared" si="13"/>
        <v>50.670872029999998</v>
      </c>
      <c r="K40" s="36">
        <f t="shared" si="13"/>
        <v>424.80115172999996</v>
      </c>
      <c r="L40" s="36">
        <f t="shared" si="13"/>
        <v>103.14650068</v>
      </c>
      <c r="M40" s="36">
        <f t="shared" si="13"/>
        <v>23499.445860709999</v>
      </c>
      <c r="N40" s="36">
        <f t="shared" si="1"/>
        <v>42775.268264729995</v>
      </c>
    </row>
    <row r="41" spans="1:16">
      <c r="A41" s="5" t="s">
        <v>14</v>
      </c>
      <c r="B41" s="37">
        <v>2937.1958541599997</v>
      </c>
      <c r="C41" s="37">
        <v>3770.7746010400001</v>
      </c>
      <c r="D41" s="37">
        <v>3019.1302149799999</v>
      </c>
      <c r="E41" s="37">
        <v>3167.1270699800002</v>
      </c>
      <c r="F41" s="37">
        <v>2262.5224087900001</v>
      </c>
      <c r="G41" s="37">
        <v>1532.4170440099999</v>
      </c>
      <c r="H41" s="37">
        <v>1943.8561060100001</v>
      </c>
      <c r="I41" s="37">
        <v>64.180580610000007</v>
      </c>
      <c r="J41" s="37">
        <v>50.670872029999998</v>
      </c>
      <c r="K41" s="37">
        <v>424.80115172999996</v>
      </c>
      <c r="L41" s="37">
        <v>103.14650068</v>
      </c>
      <c r="M41" s="37">
        <v>23499.445860709999</v>
      </c>
      <c r="N41" s="37">
        <f t="shared" si="1"/>
        <v>42775.268264729995</v>
      </c>
      <c r="O41" s="7"/>
      <c r="P41" s="7"/>
    </row>
    <row r="42" spans="1:16" s="49" customFormat="1">
      <c r="A42" s="26" t="s">
        <v>15</v>
      </c>
      <c r="B42" s="36">
        <f>SUM(B43:B44)</f>
        <v>25.800791929999999</v>
      </c>
      <c r="C42" s="36">
        <f t="shared" ref="C42:M42" si="14">SUM(C43:C44)</f>
        <v>26.763468059999997</v>
      </c>
      <c r="D42" s="36">
        <f t="shared" si="14"/>
        <v>26.954421239999999</v>
      </c>
      <c r="E42" s="36">
        <f t="shared" si="14"/>
        <v>10.264231220000003</v>
      </c>
      <c r="F42" s="36">
        <f t="shared" si="14"/>
        <v>43.667353599999998</v>
      </c>
      <c r="G42" s="36">
        <f t="shared" si="14"/>
        <v>27.612304899999998</v>
      </c>
      <c r="H42" s="36">
        <f t="shared" si="14"/>
        <v>28.17605687</v>
      </c>
      <c r="I42" s="36">
        <f t="shared" si="14"/>
        <v>28.138587939999997</v>
      </c>
      <c r="J42" s="36">
        <f t="shared" si="14"/>
        <v>44.621299829999998</v>
      </c>
      <c r="K42" s="36">
        <f t="shared" si="14"/>
        <v>12.808683460000001</v>
      </c>
      <c r="L42" s="36">
        <f t="shared" si="14"/>
        <v>53.649541429999999</v>
      </c>
      <c r="M42" s="36">
        <f t="shared" si="14"/>
        <v>40.978855789999997</v>
      </c>
      <c r="N42" s="36">
        <f t="shared" si="1"/>
        <v>369.43559627000002</v>
      </c>
    </row>
    <row r="43" spans="1:16">
      <c r="A43" s="5" t="s">
        <v>73</v>
      </c>
      <c r="B43" s="37">
        <v>25.800791929999999</v>
      </c>
      <c r="C43" s="37">
        <v>26.763468059999997</v>
      </c>
      <c r="D43" s="37">
        <v>26.954421239999999</v>
      </c>
      <c r="E43" s="37">
        <v>10.264231220000003</v>
      </c>
      <c r="F43" s="37">
        <v>43.667353599999998</v>
      </c>
      <c r="G43" s="37">
        <v>27.612304899999998</v>
      </c>
      <c r="H43" s="37">
        <v>28.17605687</v>
      </c>
      <c r="I43" s="37">
        <v>28.138587939999997</v>
      </c>
      <c r="J43" s="37">
        <v>32.16580124</v>
      </c>
      <c r="K43" s="37">
        <v>12.808683460000001</v>
      </c>
      <c r="L43" s="37">
        <v>53.649541429999999</v>
      </c>
      <c r="M43" s="37">
        <v>40.978855789999997</v>
      </c>
      <c r="N43" s="37">
        <f t="shared" si="1"/>
        <v>356.98009768000003</v>
      </c>
      <c r="O43" s="7"/>
      <c r="P43" s="7"/>
    </row>
    <row r="44" spans="1:16">
      <c r="A44" s="5" t="s">
        <v>40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12.455498589999999</v>
      </c>
      <c r="K44" s="37">
        <v>0</v>
      </c>
      <c r="L44" s="37">
        <v>0</v>
      </c>
      <c r="M44" s="37">
        <v>0</v>
      </c>
      <c r="N44" s="37">
        <f t="shared" si="1"/>
        <v>12.455498589999999</v>
      </c>
      <c r="O44" s="7"/>
      <c r="P44" s="7"/>
    </row>
    <row r="45" spans="1:16" s="49" customFormat="1">
      <c r="A45" s="26" t="s">
        <v>16</v>
      </c>
      <c r="B45" s="36">
        <f>SUM(B46:B49)</f>
        <v>453.08665312999995</v>
      </c>
      <c r="C45" s="36">
        <f t="shared" ref="C45:M45" si="15">SUM(C46:C49)</f>
        <v>2667.7698780000001</v>
      </c>
      <c r="D45" s="36">
        <f t="shared" si="15"/>
        <v>2217.0916207400001</v>
      </c>
      <c r="E45" s="36">
        <f t="shared" si="15"/>
        <v>2258.7962748200002</v>
      </c>
      <c r="F45" s="36">
        <f t="shared" si="15"/>
        <v>2215.0426368200001</v>
      </c>
      <c r="G45" s="36">
        <f t="shared" si="15"/>
        <v>2748.7478514899994</v>
      </c>
      <c r="H45" s="36">
        <f t="shared" si="15"/>
        <v>2258.50630705</v>
      </c>
      <c r="I45" s="36">
        <f t="shared" si="15"/>
        <v>2331.5105743399999</v>
      </c>
      <c r="J45" s="36">
        <f t="shared" si="15"/>
        <v>2943.6727908200005</v>
      </c>
      <c r="K45" s="36">
        <f t="shared" si="15"/>
        <v>1405.4295909299999</v>
      </c>
      <c r="L45" s="36">
        <f t="shared" si="15"/>
        <v>2715.0091336800001</v>
      </c>
      <c r="M45" s="36">
        <f t="shared" si="15"/>
        <v>8141.3719165800003</v>
      </c>
      <c r="N45" s="36">
        <f t="shared" si="1"/>
        <v>32356.0352284</v>
      </c>
    </row>
    <row r="46" spans="1:16">
      <c r="A46" s="5" t="s">
        <v>74</v>
      </c>
      <c r="B46" s="37">
        <v>227.30852909999999</v>
      </c>
      <c r="C46" s="37">
        <v>2304.0604549999998</v>
      </c>
      <c r="D46" s="37">
        <v>1759.0052823799999</v>
      </c>
      <c r="E46" s="37">
        <v>1629.5950662400001</v>
      </c>
      <c r="F46" s="37">
        <v>1430.9606271</v>
      </c>
      <c r="G46" s="37">
        <v>2141.1147919199998</v>
      </c>
      <c r="H46" s="37">
        <v>1331.90073919</v>
      </c>
      <c r="I46" s="37">
        <v>1749.0671736100001</v>
      </c>
      <c r="J46" s="37">
        <v>2112.5450197100004</v>
      </c>
      <c r="K46" s="37">
        <v>798.86403448999999</v>
      </c>
      <c r="L46" s="37">
        <v>1830.7850419700001</v>
      </c>
      <c r="M46" s="37">
        <v>4930.4046372700004</v>
      </c>
      <c r="N46" s="37">
        <f t="shared" si="1"/>
        <v>22245.611397979996</v>
      </c>
      <c r="O46" s="7"/>
      <c r="P46" s="7"/>
    </row>
    <row r="47" spans="1:16">
      <c r="A47" s="5" t="s">
        <v>75</v>
      </c>
      <c r="B47" s="37">
        <v>1.0486497699999999</v>
      </c>
      <c r="C47" s="37">
        <v>5.7560533400000002</v>
      </c>
      <c r="D47" s="37">
        <v>3.8780864199999998</v>
      </c>
      <c r="E47" s="37">
        <v>3.70760961</v>
      </c>
      <c r="F47" s="37">
        <v>4.27472254</v>
      </c>
      <c r="G47" s="37">
        <v>3.75013328</v>
      </c>
      <c r="H47" s="37">
        <v>4.0674385900000001</v>
      </c>
      <c r="I47" s="37">
        <v>3.76164196</v>
      </c>
      <c r="J47" s="37">
        <v>3.9805365499999996</v>
      </c>
      <c r="K47" s="37">
        <v>4.1414905499999994</v>
      </c>
      <c r="L47" s="37">
        <v>6.5468773499999999</v>
      </c>
      <c r="M47" s="37">
        <v>7.9892242800000002</v>
      </c>
      <c r="N47" s="37">
        <f t="shared" si="1"/>
        <v>52.90246424</v>
      </c>
      <c r="O47" s="7"/>
      <c r="P47" s="7"/>
    </row>
    <row r="48" spans="1:16">
      <c r="A48" s="5" t="s">
        <v>76</v>
      </c>
      <c r="B48" s="37">
        <v>63.320616170000001</v>
      </c>
      <c r="C48" s="37">
        <v>159.91819088</v>
      </c>
      <c r="D48" s="37">
        <v>129.81315275</v>
      </c>
      <c r="E48" s="37">
        <v>244.03886448</v>
      </c>
      <c r="F48" s="37">
        <v>353.03329247000005</v>
      </c>
      <c r="G48" s="37">
        <v>348.30156796</v>
      </c>
      <c r="H48" s="37">
        <v>695.9040329500001</v>
      </c>
      <c r="I48" s="37">
        <v>210.37719226999999</v>
      </c>
      <c r="J48" s="37">
        <v>232.06245826999998</v>
      </c>
      <c r="K48" s="37">
        <v>313.25889385000005</v>
      </c>
      <c r="L48" s="37">
        <v>353.72516897000003</v>
      </c>
      <c r="M48" s="37">
        <v>2608.8662848399999</v>
      </c>
      <c r="N48" s="37">
        <f t="shared" si="1"/>
        <v>5712.6197158600007</v>
      </c>
      <c r="O48" s="7"/>
      <c r="P48" s="7"/>
    </row>
    <row r="49" spans="1:16">
      <c r="A49" s="5" t="s">
        <v>17</v>
      </c>
      <c r="B49" s="37">
        <v>161.40885809</v>
      </c>
      <c r="C49" s="37">
        <v>198.03517878</v>
      </c>
      <c r="D49" s="37">
        <v>324.39509919</v>
      </c>
      <c r="E49" s="37">
        <v>381.45473449000002</v>
      </c>
      <c r="F49" s="37">
        <v>426.77399471000001</v>
      </c>
      <c r="G49" s="37">
        <v>255.58135833</v>
      </c>
      <c r="H49" s="37">
        <v>226.63409632</v>
      </c>
      <c r="I49" s="37">
        <v>368.30456650000002</v>
      </c>
      <c r="J49" s="37">
        <v>595.08477628999992</v>
      </c>
      <c r="K49" s="37">
        <v>289.16517204000002</v>
      </c>
      <c r="L49" s="37">
        <v>523.95204539000008</v>
      </c>
      <c r="M49" s="37">
        <v>594.11177019000002</v>
      </c>
      <c r="N49" s="37">
        <f t="shared" si="1"/>
        <v>4344.90165032</v>
      </c>
      <c r="O49" s="7"/>
      <c r="P49" s="7"/>
    </row>
    <row r="50" spans="1:16" s="49" customFormat="1">
      <c r="A50" s="26" t="s">
        <v>77</v>
      </c>
      <c r="B50" s="36">
        <f>B51</f>
        <v>37.067871350000004</v>
      </c>
      <c r="C50" s="36">
        <f t="shared" ref="C50:M50" si="16">C51</f>
        <v>107.55847781999999</v>
      </c>
      <c r="D50" s="36">
        <f t="shared" si="16"/>
        <v>116.94886534</v>
      </c>
      <c r="E50" s="36">
        <f t="shared" si="16"/>
        <v>127.79977353</v>
      </c>
      <c r="F50" s="36">
        <f t="shared" si="16"/>
        <v>111.11434990000001</v>
      </c>
      <c r="G50" s="36">
        <f t="shared" si="16"/>
        <v>103.54163774</v>
      </c>
      <c r="H50" s="36">
        <f t="shared" si="16"/>
        <v>41.022537419999992</v>
      </c>
      <c r="I50" s="36">
        <f t="shared" si="16"/>
        <v>109.38527999</v>
      </c>
      <c r="J50" s="36">
        <f t="shared" si="16"/>
        <v>111.99894238000002</v>
      </c>
      <c r="K50" s="36">
        <f t="shared" si="16"/>
        <v>121.33978112999999</v>
      </c>
      <c r="L50" s="36">
        <f t="shared" si="16"/>
        <v>76.223851850000003</v>
      </c>
      <c r="M50" s="36">
        <f t="shared" si="16"/>
        <v>136.33951203999999</v>
      </c>
      <c r="N50" s="36">
        <f t="shared" si="1"/>
        <v>1200.34088049</v>
      </c>
    </row>
    <row r="51" spans="1:16">
      <c r="A51" s="5" t="s">
        <v>18</v>
      </c>
      <c r="B51" s="37">
        <v>37.067871350000004</v>
      </c>
      <c r="C51" s="37">
        <v>107.55847781999999</v>
      </c>
      <c r="D51" s="37">
        <v>116.94886534</v>
      </c>
      <c r="E51" s="37">
        <v>127.79977353</v>
      </c>
      <c r="F51" s="37">
        <v>111.11434990000001</v>
      </c>
      <c r="G51" s="37">
        <v>103.54163774</v>
      </c>
      <c r="H51" s="37">
        <v>41.022537419999992</v>
      </c>
      <c r="I51" s="37">
        <v>109.38527999</v>
      </c>
      <c r="J51" s="37">
        <v>111.99894238000002</v>
      </c>
      <c r="K51" s="37">
        <v>121.33978112999999</v>
      </c>
      <c r="L51" s="37">
        <v>76.223851850000003</v>
      </c>
      <c r="M51" s="37">
        <v>136.33951203999999</v>
      </c>
      <c r="N51" s="37">
        <f t="shared" si="1"/>
        <v>1200.34088049</v>
      </c>
      <c r="O51" s="7"/>
      <c r="P51" s="7"/>
    </row>
    <row r="52" spans="1:16" s="49" customFormat="1">
      <c r="A52" s="26" t="s">
        <v>19</v>
      </c>
      <c r="B52" s="36">
        <f>B53</f>
        <v>68</v>
      </c>
      <c r="C52" s="36">
        <f t="shared" ref="C52:M52" si="17">C53</f>
        <v>57.205248340000004</v>
      </c>
      <c r="D52" s="36">
        <f t="shared" si="17"/>
        <v>53.038581669999999</v>
      </c>
      <c r="E52" s="36">
        <f t="shared" si="17"/>
        <v>61.34716367</v>
      </c>
      <c r="F52" s="36">
        <f t="shared" si="17"/>
        <v>53.038581669999999</v>
      </c>
      <c r="G52" s="36">
        <f t="shared" si="17"/>
        <v>53.038581669999999</v>
      </c>
      <c r="H52" s="36">
        <f t="shared" si="17"/>
        <v>53.038581669999999</v>
      </c>
      <c r="I52" s="36">
        <f t="shared" si="17"/>
        <v>53.038581669999999</v>
      </c>
      <c r="J52" s="36">
        <f t="shared" si="17"/>
        <v>53.038581669999999</v>
      </c>
      <c r="K52" s="36">
        <f t="shared" si="17"/>
        <v>53.038581669999999</v>
      </c>
      <c r="L52" s="36">
        <f t="shared" si="17"/>
        <v>82.338581669999996</v>
      </c>
      <c r="M52" s="36">
        <f t="shared" si="17"/>
        <v>72.901923670000002</v>
      </c>
      <c r="N52" s="36">
        <f t="shared" si="1"/>
        <v>713.06298903999993</v>
      </c>
    </row>
    <row r="53" spans="1:16">
      <c r="A53" s="5" t="s">
        <v>20</v>
      </c>
      <c r="B53" s="37">
        <v>68</v>
      </c>
      <c r="C53" s="37">
        <v>57.205248340000004</v>
      </c>
      <c r="D53" s="37">
        <v>53.038581669999999</v>
      </c>
      <c r="E53" s="37">
        <v>61.34716367</v>
      </c>
      <c r="F53" s="37">
        <v>53.038581669999999</v>
      </c>
      <c r="G53" s="37">
        <v>53.038581669999999</v>
      </c>
      <c r="H53" s="37">
        <v>53.038581669999999</v>
      </c>
      <c r="I53" s="37">
        <v>53.038581669999999</v>
      </c>
      <c r="J53" s="37">
        <v>53.038581669999999</v>
      </c>
      <c r="K53" s="37">
        <v>53.038581669999999</v>
      </c>
      <c r="L53" s="37">
        <v>82.338581669999996</v>
      </c>
      <c r="M53" s="37">
        <v>72.901923670000002</v>
      </c>
      <c r="N53" s="37">
        <f t="shared" si="1"/>
        <v>713.06298903999993</v>
      </c>
      <c r="O53" s="7"/>
      <c r="P53" s="7"/>
    </row>
    <row r="54" spans="1:16" s="49" customFormat="1">
      <c r="A54" s="26" t="s">
        <v>21</v>
      </c>
      <c r="B54" s="36">
        <f>SUM(B55:B57)</f>
        <v>203.72535599</v>
      </c>
      <c r="C54" s="36">
        <f t="shared" ref="C54:M54" si="18">SUM(C55:C57)</f>
        <v>174.22997908999997</v>
      </c>
      <c r="D54" s="36">
        <f t="shared" si="18"/>
        <v>217.43415146999999</v>
      </c>
      <c r="E54" s="36">
        <f t="shared" si="18"/>
        <v>312.47495229000003</v>
      </c>
      <c r="F54" s="36">
        <f t="shared" si="18"/>
        <v>553.05367370999988</v>
      </c>
      <c r="G54" s="36">
        <f t="shared" si="18"/>
        <v>417.56280770000006</v>
      </c>
      <c r="H54" s="36">
        <f t="shared" si="18"/>
        <v>793.91481471999998</v>
      </c>
      <c r="I54" s="36">
        <f t="shared" si="18"/>
        <v>668.96391654000013</v>
      </c>
      <c r="J54" s="36">
        <f t="shared" si="18"/>
        <v>500.03132913999997</v>
      </c>
      <c r="K54" s="36">
        <f t="shared" si="18"/>
        <v>502.45774054000003</v>
      </c>
      <c r="L54" s="36">
        <f t="shared" si="18"/>
        <v>769.64859457</v>
      </c>
      <c r="M54" s="36">
        <f t="shared" si="18"/>
        <v>913.85434127999997</v>
      </c>
      <c r="N54" s="36">
        <f t="shared" si="1"/>
        <v>6027.3516570399988</v>
      </c>
    </row>
    <row r="55" spans="1:16">
      <c r="A55" s="5" t="s">
        <v>132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1.32326616</v>
      </c>
      <c r="L55" s="37">
        <v>0</v>
      </c>
      <c r="M55" s="37">
        <v>0</v>
      </c>
      <c r="N55" s="37">
        <f t="shared" si="1"/>
        <v>1.32326616</v>
      </c>
      <c r="O55" s="7"/>
      <c r="P55" s="7"/>
    </row>
    <row r="56" spans="1:16">
      <c r="A56" s="5" t="s">
        <v>78</v>
      </c>
      <c r="B56" s="37">
        <v>203.72535599</v>
      </c>
      <c r="C56" s="37">
        <v>174.22997908999997</v>
      </c>
      <c r="D56" s="37">
        <v>217.43415146999999</v>
      </c>
      <c r="E56" s="37">
        <v>312.47495229000003</v>
      </c>
      <c r="F56" s="37">
        <v>553.05367370999988</v>
      </c>
      <c r="G56" s="37">
        <v>412.69642045000006</v>
      </c>
      <c r="H56" s="37">
        <v>793.91481471999998</v>
      </c>
      <c r="I56" s="37">
        <v>668.96391654000013</v>
      </c>
      <c r="J56" s="37">
        <v>500.03132913999997</v>
      </c>
      <c r="K56" s="37">
        <v>500.49491438000001</v>
      </c>
      <c r="L56" s="37">
        <v>769.64859457</v>
      </c>
      <c r="M56" s="37">
        <v>899.34656950999999</v>
      </c>
      <c r="N56" s="37">
        <f t="shared" si="1"/>
        <v>6006.0146718599999</v>
      </c>
      <c r="O56" s="7"/>
      <c r="P56" s="7"/>
    </row>
    <row r="57" spans="1:16">
      <c r="A57" s="5" t="s">
        <v>50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  <c r="G57" s="37">
        <v>4.8663872499999998</v>
      </c>
      <c r="H57" s="37">
        <v>0</v>
      </c>
      <c r="I57" s="37">
        <v>0</v>
      </c>
      <c r="J57" s="37">
        <v>0</v>
      </c>
      <c r="K57" s="37">
        <v>0.63956000000000002</v>
      </c>
      <c r="L57" s="37">
        <v>0</v>
      </c>
      <c r="M57" s="37">
        <v>14.50777177</v>
      </c>
      <c r="N57" s="37">
        <f t="shared" si="1"/>
        <v>20.01371902</v>
      </c>
      <c r="O57" s="7"/>
      <c r="P57" s="7"/>
    </row>
    <row r="58" spans="1:16" s="49" customFormat="1">
      <c r="A58" s="26" t="s">
        <v>45</v>
      </c>
      <c r="B58" s="36">
        <f>B59+B63</f>
        <v>121.03978792000001</v>
      </c>
      <c r="C58" s="36">
        <f t="shared" ref="C58:M58" si="19">C59+C63</f>
        <v>201.91816926999996</v>
      </c>
      <c r="D58" s="36">
        <f t="shared" si="19"/>
        <v>222.41689395999998</v>
      </c>
      <c r="E58" s="36">
        <f t="shared" si="19"/>
        <v>234.77995229999999</v>
      </c>
      <c r="F58" s="36">
        <f t="shared" si="19"/>
        <v>235.89944170000001</v>
      </c>
      <c r="G58" s="36">
        <f t="shared" si="19"/>
        <v>200.18825440000001</v>
      </c>
      <c r="H58" s="36">
        <f t="shared" si="19"/>
        <v>269.59796544</v>
      </c>
      <c r="I58" s="36">
        <f t="shared" si="19"/>
        <v>234.39004292999999</v>
      </c>
      <c r="J58" s="36">
        <f t="shared" si="19"/>
        <v>206.37136608000003</v>
      </c>
      <c r="K58" s="36">
        <f t="shared" si="19"/>
        <v>225.81044069000001</v>
      </c>
      <c r="L58" s="36">
        <f t="shared" si="19"/>
        <v>302.07078861000002</v>
      </c>
      <c r="M58" s="36">
        <f t="shared" si="19"/>
        <v>1725.9849696799997</v>
      </c>
      <c r="N58" s="36">
        <f t="shared" si="1"/>
        <v>4180.4680729800002</v>
      </c>
    </row>
    <row r="59" spans="1:16" s="49" customFormat="1">
      <c r="A59" s="26" t="s">
        <v>79</v>
      </c>
      <c r="B59" s="36">
        <f>SUM(B60:B62)</f>
        <v>37.462628789999997</v>
      </c>
      <c r="C59" s="36">
        <f t="shared" ref="C59:M59" si="20">SUM(C60:C62)</f>
        <v>94.187475759999998</v>
      </c>
      <c r="D59" s="36">
        <f t="shared" si="20"/>
        <v>99.469218010000006</v>
      </c>
      <c r="E59" s="36">
        <f t="shared" si="20"/>
        <v>94.124016570000009</v>
      </c>
      <c r="F59" s="36">
        <f t="shared" si="20"/>
        <v>114.81284887</v>
      </c>
      <c r="G59" s="36">
        <f t="shared" si="20"/>
        <v>83.842252689999995</v>
      </c>
      <c r="H59" s="36">
        <f t="shared" si="20"/>
        <v>140.15055097999999</v>
      </c>
      <c r="I59" s="36">
        <f t="shared" si="20"/>
        <v>120.37671958999999</v>
      </c>
      <c r="J59" s="36">
        <f t="shared" si="20"/>
        <v>100.49710888000001</v>
      </c>
      <c r="K59" s="36">
        <f t="shared" si="20"/>
        <v>119.35844164</v>
      </c>
      <c r="L59" s="36">
        <f t="shared" si="20"/>
        <v>113.81839785</v>
      </c>
      <c r="M59" s="36">
        <f t="shared" si="20"/>
        <v>343.98382813000001</v>
      </c>
      <c r="N59" s="36">
        <f t="shared" si="1"/>
        <v>1462.08348776</v>
      </c>
    </row>
    <row r="60" spans="1:16">
      <c r="A60" s="5" t="s">
        <v>80</v>
      </c>
      <c r="B60" s="37">
        <v>28.064148750000001</v>
      </c>
      <c r="C60" s="37">
        <v>36.497004920000002</v>
      </c>
      <c r="D60" s="37">
        <v>60.365206829999998</v>
      </c>
      <c r="E60" s="37">
        <v>50.139700800000007</v>
      </c>
      <c r="F60" s="37">
        <v>65.954631649999996</v>
      </c>
      <c r="G60" s="37">
        <v>39.043914489999999</v>
      </c>
      <c r="H60" s="37">
        <v>47.863124290000002</v>
      </c>
      <c r="I60" s="37">
        <v>53.650237359999998</v>
      </c>
      <c r="J60" s="37">
        <v>50.315968010000006</v>
      </c>
      <c r="K60" s="37">
        <v>43.693657139999999</v>
      </c>
      <c r="L60" s="37">
        <v>67.318977340000004</v>
      </c>
      <c r="M60" s="37">
        <v>191.31308776000003</v>
      </c>
      <c r="N60" s="37">
        <f t="shared" si="1"/>
        <v>734.21965934000002</v>
      </c>
      <c r="O60" s="7"/>
      <c r="P60" s="7"/>
    </row>
    <row r="61" spans="1:16">
      <c r="A61" s="5" t="s">
        <v>81</v>
      </c>
      <c r="B61" s="37">
        <v>9.398480039999999</v>
      </c>
      <c r="C61" s="37">
        <v>54.835040939999999</v>
      </c>
      <c r="D61" s="37">
        <v>32.737089410000003</v>
      </c>
      <c r="E61" s="37">
        <v>40.359978159999997</v>
      </c>
      <c r="F61" s="37">
        <v>41.864800939999995</v>
      </c>
      <c r="G61" s="37">
        <v>35.43570605</v>
      </c>
      <c r="H61" s="37">
        <v>18.415276559999999</v>
      </c>
      <c r="I61" s="37">
        <v>35.952360420000005</v>
      </c>
      <c r="J61" s="37">
        <v>15.290061079999999</v>
      </c>
      <c r="K61" s="37">
        <v>57.835180370000003</v>
      </c>
      <c r="L61" s="37">
        <v>46.49942051</v>
      </c>
      <c r="M61" s="37">
        <v>98.660647049999994</v>
      </c>
      <c r="N61" s="37">
        <f t="shared" si="1"/>
        <v>487.28404152999997</v>
      </c>
      <c r="O61" s="7"/>
      <c r="P61" s="7"/>
    </row>
    <row r="62" spans="1:16">
      <c r="A62" s="5" t="s">
        <v>129</v>
      </c>
      <c r="B62" s="37">
        <v>0</v>
      </c>
      <c r="C62" s="37">
        <v>2.8554298999999999</v>
      </c>
      <c r="D62" s="37">
        <v>6.3669217699999994</v>
      </c>
      <c r="E62" s="37">
        <v>3.62433761</v>
      </c>
      <c r="F62" s="37">
        <v>6.9934162799999999</v>
      </c>
      <c r="G62" s="37">
        <v>9.3626321499999978</v>
      </c>
      <c r="H62" s="37">
        <v>73.872150129999994</v>
      </c>
      <c r="I62" s="37">
        <v>30.774121809999997</v>
      </c>
      <c r="J62" s="37">
        <v>34.891079789999999</v>
      </c>
      <c r="K62" s="37">
        <v>17.82960413</v>
      </c>
      <c r="L62" s="37">
        <v>0</v>
      </c>
      <c r="M62" s="37">
        <v>54.010093320000003</v>
      </c>
      <c r="N62" s="37">
        <f t="shared" si="1"/>
        <v>240.57978688999998</v>
      </c>
      <c r="O62" s="7"/>
      <c r="P62" s="7"/>
    </row>
    <row r="63" spans="1:16" s="49" customFormat="1">
      <c r="A63" s="26" t="s">
        <v>51</v>
      </c>
      <c r="B63" s="36">
        <f>B64+B65</f>
        <v>83.577159130000013</v>
      </c>
      <c r="C63" s="36">
        <f t="shared" ref="C63:M63" si="21">C64+C65</f>
        <v>107.73069350999998</v>
      </c>
      <c r="D63" s="36">
        <f t="shared" si="21"/>
        <v>122.94767594999999</v>
      </c>
      <c r="E63" s="36">
        <f t="shared" si="21"/>
        <v>140.65593572999998</v>
      </c>
      <c r="F63" s="36">
        <f t="shared" si="21"/>
        <v>121.08659283</v>
      </c>
      <c r="G63" s="36">
        <f t="shared" si="21"/>
        <v>116.34600171</v>
      </c>
      <c r="H63" s="36">
        <f t="shared" si="21"/>
        <v>129.44741446</v>
      </c>
      <c r="I63" s="36">
        <f t="shared" si="21"/>
        <v>114.01332333999999</v>
      </c>
      <c r="J63" s="36">
        <f t="shared" si="21"/>
        <v>105.8742572</v>
      </c>
      <c r="K63" s="36">
        <f t="shared" si="21"/>
        <v>106.45199905</v>
      </c>
      <c r="L63" s="36">
        <f t="shared" si="21"/>
        <v>188.25239076</v>
      </c>
      <c r="M63" s="36">
        <f t="shared" si="21"/>
        <v>1382.0011415499998</v>
      </c>
      <c r="N63" s="36">
        <f t="shared" si="1"/>
        <v>2718.3845852199997</v>
      </c>
    </row>
    <row r="64" spans="1:16">
      <c r="A64" s="5" t="s">
        <v>22</v>
      </c>
      <c r="B64" s="37">
        <v>65.931132380000008</v>
      </c>
      <c r="C64" s="37">
        <v>82.729188149999985</v>
      </c>
      <c r="D64" s="37">
        <v>99.822926599999988</v>
      </c>
      <c r="E64" s="37">
        <v>118.54387638999999</v>
      </c>
      <c r="F64" s="37">
        <v>97.802992279999998</v>
      </c>
      <c r="G64" s="37">
        <v>91.229948780000001</v>
      </c>
      <c r="H64" s="37">
        <v>97.231086419999997</v>
      </c>
      <c r="I64" s="37">
        <v>90.739696299999991</v>
      </c>
      <c r="J64" s="37">
        <v>79.510539750000007</v>
      </c>
      <c r="K64" s="37">
        <v>81.754260520000003</v>
      </c>
      <c r="L64" s="37">
        <v>138.96578313000001</v>
      </c>
      <c r="M64" s="37">
        <v>1331.5226117499999</v>
      </c>
      <c r="N64" s="37">
        <f t="shared" si="1"/>
        <v>2375.78404245</v>
      </c>
      <c r="O64" s="7"/>
      <c r="P64" s="7"/>
    </row>
    <row r="65" spans="1:16">
      <c r="A65" s="5" t="s">
        <v>82</v>
      </c>
      <c r="B65" s="37">
        <v>17.646026750000001</v>
      </c>
      <c r="C65" s="37">
        <v>25.001505359999999</v>
      </c>
      <c r="D65" s="37">
        <v>23.124749350000002</v>
      </c>
      <c r="E65" s="37">
        <v>22.112059339999998</v>
      </c>
      <c r="F65" s="37">
        <v>23.283600549999999</v>
      </c>
      <c r="G65" s="37">
        <v>25.116052929999999</v>
      </c>
      <c r="H65" s="37">
        <v>32.21632804</v>
      </c>
      <c r="I65" s="37">
        <v>23.273627039999997</v>
      </c>
      <c r="J65" s="37">
        <v>26.363717449999999</v>
      </c>
      <c r="K65" s="37">
        <v>24.697738529999999</v>
      </c>
      <c r="L65" s="37">
        <v>49.286607629999992</v>
      </c>
      <c r="M65" s="37">
        <v>50.478529799999997</v>
      </c>
      <c r="N65" s="37">
        <f t="shared" si="1"/>
        <v>342.60054277</v>
      </c>
      <c r="O65" s="7"/>
      <c r="P65" s="7"/>
    </row>
    <row r="66" spans="1:16" s="49" customFormat="1">
      <c r="A66" s="26" t="s">
        <v>46</v>
      </c>
      <c r="B66" s="36">
        <f>B67+B72+B77+B85+B97</f>
        <v>16546.064069669999</v>
      </c>
      <c r="C66" s="36">
        <f t="shared" ref="C66:M66" si="22">C67+C72+C77+C85+C97</f>
        <v>25101.782687620002</v>
      </c>
      <c r="D66" s="36">
        <f t="shared" si="22"/>
        <v>27106.144857810003</v>
      </c>
      <c r="E66" s="36">
        <f t="shared" si="22"/>
        <v>24015.810143460003</v>
      </c>
      <c r="F66" s="36">
        <f t="shared" si="22"/>
        <v>25229.944065309995</v>
      </c>
      <c r="G66" s="36">
        <f t="shared" si="22"/>
        <v>25287.798725059998</v>
      </c>
      <c r="H66" s="36">
        <f t="shared" si="22"/>
        <v>24414.555867729996</v>
      </c>
      <c r="I66" s="36">
        <f t="shared" si="22"/>
        <v>25249.230195210002</v>
      </c>
      <c r="J66" s="36">
        <f t="shared" si="22"/>
        <v>23157.595088449998</v>
      </c>
      <c r="K66" s="36">
        <f t="shared" si="22"/>
        <v>25155.599407830003</v>
      </c>
      <c r="L66" s="36">
        <f t="shared" si="22"/>
        <v>29706.282804750001</v>
      </c>
      <c r="M66" s="36">
        <f t="shared" si="22"/>
        <v>47199.347033259997</v>
      </c>
      <c r="N66" s="36">
        <f t="shared" si="1"/>
        <v>318170.15494616004</v>
      </c>
    </row>
    <row r="67" spans="1:16" s="49" customFormat="1">
      <c r="A67" s="26" t="s">
        <v>23</v>
      </c>
      <c r="B67" s="36">
        <f>SUM(B68:B71)</f>
        <v>134.36182248</v>
      </c>
      <c r="C67" s="36">
        <f t="shared" ref="C67:M67" si="23">SUM(C68:C71)</f>
        <v>1616.16482655</v>
      </c>
      <c r="D67" s="36">
        <f t="shared" si="23"/>
        <v>993.09055416000001</v>
      </c>
      <c r="E67" s="36">
        <f t="shared" si="23"/>
        <v>763.26867241000002</v>
      </c>
      <c r="F67" s="36">
        <f t="shared" si="23"/>
        <v>1742.8070971500001</v>
      </c>
      <c r="G67" s="36">
        <f t="shared" si="23"/>
        <v>998.6821923</v>
      </c>
      <c r="H67" s="36">
        <f t="shared" si="23"/>
        <v>1378.2902770200001</v>
      </c>
      <c r="I67" s="36">
        <f t="shared" si="23"/>
        <v>1379.2889009</v>
      </c>
      <c r="J67" s="36">
        <f t="shared" si="23"/>
        <v>862.85705187999997</v>
      </c>
      <c r="K67" s="36">
        <f t="shared" si="23"/>
        <v>892.34034538000003</v>
      </c>
      <c r="L67" s="36">
        <f t="shared" si="23"/>
        <v>1401.25128778</v>
      </c>
      <c r="M67" s="36">
        <f t="shared" si="23"/>
        <v>1570.2102922699999</v>
      </c>
      <c r="N67" s="36">
        <f t="shared" si="1"/>
        <v>13732.613320279999</v>
      </c>
    </row>
    <row r="68" spans="1:16">
      <c r="A68" s="5" t="s">
        <v>24</v>
      </c>
      <c r="B68" s="37">
        <v>0</v>
      </c>
      <c r="C68" s="37">
        <v>35.129573139999998</v>
      </c>
      <c r="D68" s="37">
        <v>14.055707699999999</v>
      </c>
      <c r="E68" s="37">
        <v>74.885799210000002</v>
      </c>
      <c r="F68" s="37">
        <v>5.4139694399999998</v>
      </c>
      <c r="G68" s="37">
        <v>12.847506060000001</v>
      </c>
      <c r="H68" s="37">
        <v>15.39421654</v>
      </c>
      <c r="I68" s="37">
        <v>43.927414309999996</v>
      </c>
      <c r="J68" s="37">
        <v>60.54304467</v>
      </c>
      <c r="K68" s="37">
        <v>6.9825491799999995</v>
      </c>
      <c r="L68" s="37">
        <v>64.157813340000004</v>
      </c>
      <c r="M68" s="37">
        <v>72.954230929999994</v>
      </c>
      <c r="N68" s="37">
        <f t="shared" si="1"/>
        <v>406.29182451999998</v>
      </c>
      <c r="O68" s="7"/>
      <c r="P68" s="7"/>
    </row>
    <row r="69" spans="1:16">
      <c r="A69" s="5" t="s">
        <v>83</v>
      </c>
      <c r="B69" s="37">
        <v>1.3221644800000001</v>
      </c>
      <c r="C69" s="37">
        <v>3.0487916800000003</v>
      </c>
      <c r="D69" s="37">
        <v>2.6607547200000004</v>
      </c>
      <c r="E69" s="37">
        <v>2.1884773100000001</v>
      </c>
      <c r="F69" s="37">
        <v>2.1890778599999998</v>
      </c>
      <c r="G69" s="37">
        <v>2.1884769799999999</v>
      </c>
      <c r="H69" s="37">
        <v>2.1872313299999999</v>
      </c>
      <c r="I69" s="37">
        <v>2.3479714399999998</v>
      </c>
      <c r="J69" s="37">
        <v>40.472357469999999</v>
      </c>
      <c r="K69" s="37">
        <v>2.1881614799999998</v>
      </c>
      <c r="L69" s="37">
        <v>39.465756049999996</v>
      </c>
      <c r="M69" s="37">
        <v>49.199414189999999</v>
      </c>
      <c r="N69" s="37">
        <f t="shared" si="1"/>
        <v>149.45863498999998</v>
      </c>
      <c r="O69" s="7"/>
      <c r="P69" s="7"/>
    </row>
    <row r="70" spans="1:16">
      <c r="A70" s="5" t="s">
        <v>84</v>
      </c>
      <c r="B70" s="37">
        <v>133.039658</v>
      </c>
      <c r="C70" s="37">
        <v>1577.98646173</v>
      </c>
      <c r="D70" s="37">
        <v>976.37409174000004</v>
      </c>
      <c r="E70" s="37">
        <v>686.19439589000001</v>
      </c>
      <c r="F70" s="37">
        <v>1735.20404985</v>
      </c>
      <c r="G70" s="37">
        <v>983.64620925999998</v>
      </c>
      <c r="H70" s="37">
        <v>1360.7088291500002</v>
      </c>
      <c r="I70" s="37">
        <v>1333.0135151500001</v>
      </c>
      <c r="J70" s="37">
        <v>743.06604570000002</v>
      </c>
      <c r="K70" s="37">
        <v>883.16963471999998</v>
      </c>
      <c r="L70" s="37">
        <v>1294.06986252</v>
      </c>
      <c r="M70" s="37">
        <v>1430.5926353699999</v>
      </c>
      <c r="N70" s="37">
        <f t="shared" si="1"/>
        <v>13137.065389079999</v>
      </c>
      <c r="O70" s="7"/>
      <c r="P70" s="7"/>
    </row>
    <row r="71" spans="1:16">
      <c r="A71" s="5" t="s">
        <v>107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18.775604039999997</v>
      </c>
      <c r="K71" s="37">
        <v>0</v>
      </c>
      <c r="L71" s="37">
        <v>3.55785587</v>
      </c>
      <c r="M71" s="37">
        <v>17.46401178</v>
      </c>
      <c r="N71" s="37">
        <f t="shared" ref="N71:N113" si="24">SUM(B71:M71)</f>
        <v>39.797471689999995</v>
      </c>
      <c r="O71" s="7"/>
      <c r="P71" s="7"/>
    </row>
    <row r="72" spans="1:16" s="49" customFormat="1">
      <c r="A72" s="26" t="s">
        <v>25</v>
      </c>
      <c r="B72" s="36">
        <f>SUM(B73:B76)</f>
        <v>3937.1068078799999</v>
      </c>
      <c r="C72" s="36">
        <f t="shared" ref="C72:M72" si="25">SUM(C73:C76)</f>
        <v>5299.1473480500008</v>
      </c>
      <c r="D72" s="36">
        <f t="shared" si="25"/>
        <v>5061.2672636500001</v>
      </c>
      <c r="E72" s="36">
        <f t="shared" si="25"/>
        <v>4806.1667496999999</v>
      </c>
      <c r="F72" s="36">
        <f t="shared" si="25"/>
        <v>4762.9251392400001</v>
      </c>
      <c r="G72" s="36">
        <f t="shared" si="25"/>
        <v>4537.2171043299995</v>
      </c>
      <c r="H72" s="36">
        <f t="shared" si="25"/>
        <v>4841.8999378799999</v>
      </c>
      <c r="I72" s="36">
        <f t="shared" si="25"/>
        <v>5400.8202224400002</v>
      </c>
      <c r="J72" s="36">
        <f t="shared" si="25"/>
        <v>5281.2248049399996</v>
      </c>
      <c r="K72" s="36">
        <f t="shared" si="25"/>
        <v>7416.1847707300003</v>
      </c>
      <c r="L72" s="36">
        <f t="shared" si="25"/>
        <v>8452.1679394799994</v>
      </c>
      <c r="M72" s="36">
        <f t="shared" si="25"/>
        <v>9218.7297449199996</v>
      </c>
      <c r="N72" s="36">
        <f t="shared" si="24"/>
        <v>69014.857833240007</v>
      </c>
    </row>
    <row r="73" spans="1:16">
      <c r="A73" s="5" t="s">
        <v>26</v>
      </c>
      <c r="B73" s="37">
        <v>102.44261400000001</v>
      </c>
      <c r="C73" s="37">
        <v>168.44696117000001</v>
      </c>
      <c r="D73" s="37">
        <v>120.20512642999999</v>
      </c>
      <c r="E73" s="37">
        <v>138.56690287000001</v>
      </c>
      <c r="F73" s="37">
        <v>124.90240881</v>
      </c>
      <c r="G73" s="37">
        <v>131.61687097999999</v>
      </c>
      <c r="H73" s="37">
        <v>137.21929376999998</v>
      </c>
      <c r="I73" s="37">
        <v>125.29267748000001</v>
      </c>
      <c r="J73" s="37">
        <v>131.40823180000001</v>
      </c>
      <c r="K73" s="37">
        <v>121.19771856999999</v>
      </c>
      <c r="L73" s="37">
        <v>202.24438574999999</v>
      </c>
      <c r="M73" s="37">
        <v>202.2303288</v>
      </c>
      <c r="N73" s="37">
        <f t="shared" si="24"/>
        <v>1705.7735204300002</v>
      </c>
      <c r="O73" s="7"/>
      <c r="P73" s="7"/>
    </row>
    <row r="74" spans="1:16">
      <c r="A74" s="5" t="s">
        <v>27</v>
      </c>
      <c r="B74" s="37">
        <v>86.631522629999992</v>
      </c>
      <c r="C74" s="37">
        <v>495.07345221000008</v>
      </c>
      <c r="D74" s="37">
        <v>728.51508848000003</v>
      </c>
      <c r="E74" s="37">
        <v>297.0465456</v>
      </c>
      <c r="F74" s="37">
        <v>651.51322406999998</v>
      </c>
      <c r="G74" s="37">
        <v>161.96557058999997</v>
      </c>
      <c r="H74" s="37">
        <v>371.74194485000004</v>
      </c>
      <c r="I74" s="37">
        <v>834.47585700000002</v>
      </c>
      <c r="J74" s="37">
        <v>563.77225033000002</v>
      </c>
      <c r="K74" s="37">
        <v>2241.9762667000005</v>
      </c>
      <c r="L74" s="37">
        <v>1646.1587517</v>
      </c>
      <c r="M74" s="37">
        <v>2484.0684858000004</v>
      </c>
      <c r="N74" s="37">
        <f t="shared" si="24"/>
        <v>10562.93895996</v>
      </c>
      <c r="O74" s="7"/>
      <c r="P74" s="7"/>
    </row>
    <row r="75" spans="1:16">
      <c r="A75" s="5" t="s">
        <v>28</v>
      </c>
      <c r="B75" s="37">
        <v>0.42757600000000001</v>
      </c>
      <c r="C75" s="37">
        <v>0.53466100000000005</v>
      </c>
      <c r="D75" s="37">
        <v>0.89331021999999993</v>
      </c>
      <c r="E75" s="37">
        <v>0.42757600000000001</v>
      </c>
      <c r="F75" s="37">
        <v>0.42757600000000001</v>
      </c>
      <c r="G75" s="37">
        <v>0.54728480000000002</v>
      </c>
      <c r="H75" s="37">
        <v>2.2936000000000002E-2</v>
      </c>
      <c r="I75" s="37">
        <v>0.85732640000000004</v>
      </c>
      <c r="J75" s="37">
        <v>0.42757600000000001</v>
      </c>
      <c r="K75" s="37">
        <v>2.2936000000000002E-2</v>
      </c>
      <c r="L75" s="37">
        <v>2.2936000000000002E-2</v>
      </c>
      <c r="M75" s="37">
        <v>1.635605</v>
      </c>
      <c r="N75" s="37">
        <f t="shared" si="24"/>
        <v>6.24729942</v>
      </c>
      <c r="O75" s="7"/>
      <c r="P75" s="7"/>
    </row>
    <row r="76" spans="1:16" ht="13.5" customHeight="1">
      <c r="A76" s="5" t="s">
        <v>29</v>
      </c>
      <c r="B76" s="37">
        <v>3747.60509525</v>
      </c>
      <c r="C76" s="37">
        <v>4635.0922736700004</v>
      </c>
      <c r="D76" s="37">
        <v>4211.6537385199999</v>
      </c>
      <c r="E76" s="37">
        <v>4370.1257252300002</v>
      </c>
      <c r="F76" s="37">
        <v>3986.0819303600001</v>
      </c>
      <c r="G76" s="37">
        <v>4243.0873779599997</v>
      </c>
      <c r="H76" s="37">
        <v>4332.9157632599999</v>
      </c>
      <c r="I76" s="37">
        <v>4440.1943615600003</v>
      </c>
      <c r="J76" s="37">
        <v>4585.6167468099993</v>
      </c>
      <c r="K76" s="37">
        <v>5052.9878494599998</v>
      </c>
      <c r="L76" s="37">
        <v>6603.74186603</v>
      </c>
      <c r="M76" s="37">
        <v>6530.7953253199994</v>
      </c>
      <c r="N76" s="37">
        <f t="shared" si="24"/>
        <v>56739.898053429992</v>
      </c>
      <c r="O76" s="7"/>
      <c r="P76" s="7"/>
    </row>
    <row r="77" spans="1:16" s="49" customFormat="1">
      <c r="A77" s="26" t="s">
        <v>30</v>
      </c>
      <c r="B77" s="36">
        <f>SUM(B78:B84)</f>
        <v>267.99085001000003</v>
      </c>
      <c r="C77" s="36">
        <f t="shared" ref="C77:M77" si="26">SUM(C78:C84)</f>
        <v>337.69895650999996</v>
      </c>
      <c r="D77" s="36">
        <f t="shared" si="26"/>
        <v>551.74639772</v>
      </c>
      <c r="E77" s="36">
        <f t="shared" si="26"/>
        <v>400.55344613</v>
      </c>
      <c r="F77" s="36">
        <f t="shared" si="26"/>
        <v>565.35246637</v>
      </c>
      <c r="G77" s="36">
        <f t="shared" si="26"/>
        <v>498.91315866000002</v>
      </c>
      <c r="H77" s="36">
        <f t="shared" si="26"/>
        <v>425.86921748000003</v>
      </c>
      <c r="I77" s="36">
        <f t="shared" si="26"/>
        <v>655.08329890999994</v>
      </c>
      <c r="J77" s="36">
        <f t="shared" si="26"/>
        <v>597.22894164000013</v>
      </c>
      <c r="K77" s="36">
        <f t="shared" si="26"/>
        <v>688.46415265999997</v>
      </c>
      <c r="L77" s="36">
        <f t="shared" si="26"/>
        <v>786.54745170000001</v>
      </c>
      <c r="M77" s="36">
        <f t="shared" si="26"/>
        <v>1689.0547792299999</v>
      </c>
      <c r="N77" s="36">
        <f t="shared" si="24"/>
        <v>7464.50311702</v>
      </c>
    </row>
    <row r="78" spans="1:16">
      <c r="A78" s="5" t="s">
        <v>85</v>
      </c>
      <c r="B78" s="37">
        <v>41.308945460000004</v>
      </c>
      <c r="C78" s="37">
        <v>72.451381589999997</v>
      </c>
      <c r="D78" s="37">
        <v>86.29363579000001</v>
      </c>
      <c r="E78" s="37">
        <v>94.152614479999983</v>
      </c>
      <c r="F78" s="37">
        <v>185.95978682999998</v>
      </c>
      <c r="G78" s="37">
        <v>129.96016102999999</v>
      </c>
      <c r="H78" s="37">
        <v>76.262043199999994</v>
      </c>
      <c r="I78" s="37">
        <v>176.85532668999997</v>
      </c>
      <c r="J78" s="37">
        <v>159.61097014000001</v>
      </c>
      <c r="K78" s="37">
        <v>102.71274265000001</v>
      </c>
      <c r="L78" s="37">
        <v>171.98992434000002</v>
      </c>
      <c r="M78" s="37">
        <v>776.35749121000003</v>
      </c>
      <c r="N78" s="37">
        <f t="shared" si="24"/>
        <v>2073.9150234099998</v>
      </c>
      <c r="O78" s="7"/>
      <c r="P78" s="7"/>
    </row>
    <row r="79" spans="1:16">
      <c r="A79" s="5" t="s">
        <v>41</v>
      </c>
      <c r="B79" s="37">
        <v>27.442612829999998</v>
      </c>
      <c r="C79" s="37">
        <v>30.238005359999999</v>
      </c>
      <c r="D79" s="37">
        <v>65.161866500000002</v>
      </c>
      <c r="E79" s="37">
        <v>43.712167399999998</v>
      </c>
      <c r="F79" s="37">
        <v>72.076385520000002</v>
      </c>
      <c r="G79" s="37">
        <v>62.032559640000002</v>
      </c>
      <c r="H79" s="37">
        <v>55.939210799999998</v>
      </c>
      <c r="I79" s="37">
        <v>71.88619937</v>
      </c>
      <c r="J79" s="37">
        <v>68.035051080000002</v>
      </c>
      <c r="K79" s="37">
        <v>42.972971840000007</v>
      </c>
      <c r="L79" s="37">
        <v>114.9616501</v>
      </c>
      <c r="M79" s="37">
        <v>124.31834777</v>
      </c>
      <c r="N79" s="37">
        <f t="shared" si="24"/>
        <v>778.77702821000003</v>
      </c>
      <c r="O79" s="7"/>
      <c r="P79" s="7"/>
    </row>
    <row r="80" spans="1:16">
      <c r="A80" s="5" t="s">
        <v>31</v>
      </c>
      <c r="B80" s="37">
        <v>138.32042917999999</v>
      </c>
      <c r="C80" s="37">
        <v>158.89035988000001</v>
      </c>
      <c r="D80" s="37">
        <v>185.49848832999999</v>
      </c>
      <c r="E80" s="37">
        <v>171.70372129</v>
      </c>
      <c r="F80" s="37">
        <v>168.03412456000001</v>
      </c>
      <c r="G80" s="37">
        <v>197.74052024000002</v>
      </c>
      <c r="H80" s="37">
        <v>175.69525400000003</v>
      </c>
      <c r="I80" s="37">
        <v>188.66254462000001</v>
      </c>
      <c r="J80" s="37">
        <v>210.27288816000001</v>
      </c>
      <c r="K80" s="37">
        <v>187.91870641999995</v>
      </c>
      <c r="L80" s="37">
        <v>257.65901246999999</v>
      </c>
      <c r="M80" s="37">
        <v>386.05220210000004</v>
      </c>
      <c r="N80" s="37">
        <f t="shared" si="24"/>
        <v>2426.4482512500003</v>
      </c>
      <c r="O80" s="7"/>
      <c r="P80" s="7"/>
    </row>
    <row r="81" spans="1:16">
      <c r="A81" s="5" t="s">
        <v>108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2.5788627200000001</v>
      </c>
      <c r="K81" s="37">
        <v>0</v>
      </c>
      <c r="L81" s="37">
        <v>0</v>
      </c>
      <c r="M81" s="37">
        <v>0</v>
      </c>
      <c r="N81" s="37">
        <f t="shared" si="24"/>
        <v>2.5788627200000001</v>
      </c>
      <c r="O81" s="7"/>
      <c r="P81" s="7"/>
    </row>
    <row r="82" spans="1:16">
      <c r="A82" s="5" t="s">
        <v>86</v>
      </c>
      <c r="B82" s="37">
        <v>0</v>
      </c>
      <c r="C82" s="37">
        <v>12</v>
      </c>
      <c r="D82" s="37">
        <v>113.003714</v>
      </c>
      <c r="E82" s="37">
        <v>12.5</v>
      </c>
      <c r="F82" s="37">
        <v>60.5</v>
      </c>
      <c r="G82" s="37">
        <v>33.176428999999999</v>
      </c>
      <c r="H82" s="37">
        <v>39.22902904</v>
      </c>
      <c r="I82" s="37">
        <v>68.690968999999996</v>
      </c>
      <c r="J82" s="37">
        <v>40.791955399999999</v>
      </c>
      <c r="K82" s="37">
        <v>53.456000000000003</v>
      </c>
      <c r="L82" s="37">
        <v>67.203140529999999</v>
      </c>
      <c r="M82" s="37">
        <v>45.003925530000004</v>
      </c>
      <c r="N82" s="37">
        <f t="shared" si="24"/>
        <v>545.55516250000005</v>
      </c>
      <c r="O82" s="7"/>
      <c r="P82" s="7"/>
    </row>
    <row r="83" spans="1:16" ht="24">
      <c r="A83" s="5" t="s">
        <v>110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f t="shared" si="24"/>
        <v>0</v>
      </c>
      <c r="O83" s="7"/>
      <c r="P83" s="7"/>
    </row>
    <row r="84" spans="1:16" ht="24">
      <c r="A84" s="5" t="s">
        <v>32</v>
      </c>
      <c r="B84" s="37">
        <v>60.918862539999999</v>
      </c>
      <c r="C84" s="37">
        <v>64.119209679999997</v>
      </c>
      <c r="D84" s="37">
        <v>101.78869309999997</v>
      </c>
      <c r="E84" s="37">
        <v>78.484942959999998</v>
      </c>
      <c r="F84" s="37">
        <v>78.782169460000006</v>
      </c>
      <c r="G84" s="37">
        <v>76.003488750000002</v>
      </c>
      <c r="H84" s="37">
        <v>78.743680439999991</v>
      </c>
      <c r="I84" s="37">
        <v>148.98825922999998</v>
      </c>
      <c r="J84" s="37">
        <v>115.93921414</v>
      </c>
      <c r="K84" s="37">
        <v>301.40373175000002</v>
      </c>
      <c r="L84" s="37">
        <v>174.73372426</v>
      </c>
      <c r="M84" s="37">
        <v>357.32281261999998</v>
      </c>
      <c r="N84" s="37">
        <f t="shared" si="24"/>
        <v>1637.2287889299998</v>
      </c>
      <c r="O84" s="7"/>
      <c r="P84" s="7"/>
    </row>
    <row r="85" spans="1:16" s="49" customFormat="1">
      <c r="A85" s="26" t="s">
        <v>33</v>
      </c>
      <c r="B85" s="36">
        <f>SUM(B86:B96)</f>
        <v>7432.7931963099982</v>
      </c>
      <c r="C85" s="36">
        <f t="shared" ref="C85:M85" si="27">SUM(C86:C96)</f>
        <v>13526.52261344</v>
      </c>
      <c r="D85" s="36">
        <f t="shared" si="27"/>
        <v>15764.372190270002</v>
      </c>
      <c r="E85" s="36">
        <f t="shared" si="27"/>
        <v>13754.589017290002</v>
      </c>
      <c r="F85" s="36">
        <f t="shared" si="27"/>
        <v>13731.994332759998</v>
      </c>
      <c r="G85" s="36">
        <f t="shared" si="27"/>
        <v>13971.94149549</v>
      </c>
      <c r="H85" s="36">
        <f t="shared" si="27"/>
        <v>13253.725148349997</v>
      </c>
      <c r="I85" s="36">
        <f t="shared" si="27"/>
        <v>13047.169522759999</v>
      </c>
      <c r="J85" s="36">
        <f t="shared" si="27"/>
        <v>11584.81097722</v>
      </c>
      <c r="K85" s="36">
        <f t="shared" si="27"/>
        <v>11319.404861430001</v>
      </c>
      <c r="L85" s="36">
        <f t="shared" si="27"/>
        <v>13783.915335209998</v>
      </c>
      <c r="M85" s="36">
        <f t="shared" si="27"/>
        <v>25232.882863760002</v>
      </c>
      <c r="N85" s="36">
        <f t="shared" si="24"/>
        <v>166404.12155429</v>
      </c>
    </row>
    <row r="86" spans="1:16">
      <c r="A86" s="5" t="s">
        <v>87</v>
      </c>
      <c r="B86" s="37">
        <v>62.235857270000004</v>
      </c>
      <c r="C86" s="37">
        <v>682.79699714000003</v>
      </c>
      <c r="D86" s="37">
        <v>713.21414066000011</v>
      </c>
      <c r="E86" s="37">
        <v>488.13964990999995</v>
      </c>
      <c r="F86" s="37">
        <v>480.78207027000002</v>
      </c>
      <c r="G86" s="37">
        <v>524.57862958999999</v>
      </c>
      <c r="H86" s="37">
        <v>470.23833540999999</v>
      </c>
      <c r="I86" s="37">
        <v>555.86223986000005</v>
      </c>
      <c r="J86" s="37">
        <v>410.47859559</v>
      </c>
      <c r="K86" s="37">
        <v>344.71973073000004</v>
      </c>
      <c r="L86" s="37">
        <v>618.23685025999998</v>
      </c>
      <c r="M86" s="37">
        <v>481.24354916000004</v>
      </c>
      <c r="N86" s="37">
        <f t="shared" si="24"/>
        <v>5832.52664585</v>
      </c>
      <c r="O86" s="7"/>
      <c r="P86" s="7"/>
    </row>
    <row r="87" spans="1:16">
      <c r="A87" s="5" t="s">
        <v>88</v>
      </c>
      <c r="B87" s="37">
        <v>3730.4808031299999</v>
      </c>
      <c r="C87" s="37">
        <v>5872.2976392800001</v>
      </c>
      <c r="D87" s="37">
        <v>5537.0808579200002</v>
      </c>
      <c r="E87" s="37">
        <v>5528.1086469400007</v>
      </c>
      <c r="F87" s="37">
        <v>5398.9343800900006</v>
      </c>
      <c r="G87" s="37">
        <v>5659.8958200299994</v>
      </c>
      <c r="H87" s="37">
        <v>5331.0477664</v>
      </c>
      <c r="I87" s="37">
        <v>4882.5623642199998</v>
      </c>
      <c r="J87" s="37">
        <v>4602.5798364000002</v>
      </c>
      <c r="K87" s="37">
        <v>4616.9252163699994</v>
      </c>
      <c r="L87" s="37">
        <v>5374.9355921300003</v>
      </c>
      <c r="M87" s="37">
        <v>9052.1668730400015</v>
      </c>
      <c r="N87" s="37">
        <f t="shared" si="24"/>
        <v>65587.015795950007</v>
      </c>
      <c r="O87" s="7"/>
      <c r="P87" s="7"/>
    </row>
    <row r="88" spans="1:16">
      <c r="A88" s="5" t="s">
        <v>89</v>
      </c>
      <c r="B88" s="37">
        <v>1066.4043249199999</v>
      </c>
      <c r="C88" s="37">
        <v>1614.3162533099999</v>
      </c>
      <c r="D88" s="37">
        <v>1340.6137492999999</v>
      </c>
      <c r="E88" s="37">
        <v>1390.7985520299999</v>
      </c>
      <c r="F88" s="37">
        <v>1548.3164934599999</v>
      </c>
      <c r="G88" s="37">
        <v>1418.97942979</v>
      </c>
      <c r="H88" s="37">
        <v>1379.69578815</v>
      </c>
      <c r="I88" s="37">
        <v>1285.1181031800002</v>
      </c>
      <c r="J88" s="37">
        <v>1339.3023902800001</v>
      </c>
      <c r="K88" s="37">
        <v>1346.02137272</v>
      </c>
      <c r="L88" s="37">
        <v>1523.1939115799998</v>
      </c>
      <c r="M88" s="37">
        <v>2456.0853114900001</v>
      </c>
      <c r="N88" s="37">
        <f t="shared" si="24"/>
        <v>17708.845680210001</v>
      </c>
      <c r="O88" s="7"/>
      <c r="P88" s="7"/>
    </row>
    <row r="89" spans="1:16">
      <c r="A89" s="5" t="s">
        <v>34</v>
      </c>
      <c r="B89" s="37">
        <v>765.05862612999999</v>
      </c>
      <c r="C89" s="37">
        <v>1101.5262021399999</v>
      </c>
      <c r="D89" s="37">
        <v>1199.22026368</v>
      </c>
      <c r="E89" s="37">
        <v>1320.1355244099998</v>
      </c>
      <c r="F89" s="37">
        <v>1191.00088097</v>
      </c>
      <c r="G89" s="37">
        <v>1617.9771807499999</v>
      </c>
      <c r="H89" s="37">
        <v>1336.7061955600002</v>
      </c>
      <c r="I89" s="37">
        <v>1318.7072204400001</v>
      </c>
      <c r="J89" s="37">
        <v>1232.8860809400001</v>
      </c>
      <c r="K89" s="37">
        <v>1408.37375974</v>
      </c>
      <c r="L89" s="37">
        <v>2133.0204231100001</v>
      </c>
      <c r="M89" s="37">
        <v>2005.3540224999999</v>
      </c>
      <c r="N89" s="37">
        <f t="shared" si="24"/>
        <v>16629.966380369999</v>
      </c>
      <c r="O89" s="7"/>
      <c r="P89" s="7"/>
    </row>
    <row r="90" spans="1:16">
      <c r="A90" s="5" t="s">
        <v>35</v>
      </c>
      <c r="B90" s="37">
        <v>346.91247356000002</v>
      </c>
      <c r="C90" s="37">
        <v>394.22087569000001</v>
      </c>
      <c r="D90" s="37">
        <v>595.66355017000012</v>
      </c>
      <c r="E90" s="37">
        <v>449.82850499</v>
      </c>
      <c r="F90" s="37">
        <v>456.19873885999999</v>
      </c>
      <c r="G90" s="37">
        <v>506.55669078</v>
      </c>
      <c r="H90" s="37">
        <v>474.96521451999996</v>
      </c>
      <c r="I90" s="37">
        <v>489.66441537000003</v>
      </c>
      <c r="J90" s="37">
        <v>400.66946718000003</v>
      </c>
      <c r="K90" s="37">
        <v>431.02307708000001</v>
      </c>
      <c r="L90" s="37">
        <v>398.30115181000002</v>
      </c>
      <c r="M90" s="37">
        <v>1079.16588467</v>
      </c>
      <c r="N90" s="37">
        <f t="shared" si="24"/>
        <v>6023.1700446799996</v>
      </c>
      <c r="O90" s="7"/>
      <c r="P90" s="7"/>
    </row>
    <row r="91" spans="1:16">
      <c r="A91" s="5" t="s">
        <v>90</v>
      </c>
      <c r="B91" s="37">
        <v>406.75885819999996</v>
      </c>
      <c r="C91" s="37">
        <v>502.79129503999997</v>
      </c>
      <c r="D91" s="37">
        <v>594.48576986</v>
      </c>
      <c r="E91" s="37">
        <v>591.51273593000008</v>
      </c>
      <c r="F91" s="37">
        <v>505.10871412000006</v>
      </c>
      <c r="G91" s="37">
        <v>572.66739038000003</v>
      </c>
      <c r="H91" s="37">
        <v>518.51726131999999</v>
      </c>
      <c r="I91" s="37">
        <v>503.87074667000002</v>
      </c>
      <c r="J91" s="37">
        <v>602.36283676000016</v>
      </c>
      <c r="K91" s="37">
        <v>559.33078388000001</v>
      </c>
      <c r="L91" s="37">
        <v>519.52422055</v>
      </c>
      <c r="M91" s="37">
        <v>1565.1256161700001</v>
      </c>
      <c r="N91" s="37">
        <f t="shared" si="24"/>
        <v>7442.0562288800002</v>
      </c>
      <c r="O91" s="7"/>
      <c r="P91" s="7"/>
    </row>
    <row r="92" spans="1:16">
      <c r="A92" s="5" t="s">
        <v>91</v>
      </c>
      <c r="B92" s="37">
        <v>17.743936510000001</v>
      </c>
      <c r="C92" s="37">
        <v>29.70799568</v>
      </c>
      <c r="D92" s="37">
        <v>47.658124440000002</v>
      </c>
      <c r="E92" s="37">
        <v>31.015511270000001</v>
      </c>
      <c r="F92" s="37">
        <v>52.409081380000011</v>
      </c>
      <c r="G92" s="37">
        <v>45.550226010000003</v>
      </c>
      <c r="H92" s="37">
        <v>48.16110991</v>
      </c>
      <c r="I92" s="37">
        <v>34.983735789999997</v>
      </c>
      <c r="J92" s="37">
        <v>28.460601449999999</v>
      </c>
      <c r="K92" s="37">
        <v>37.453412980000003</v>
      </c>
      <c r="L92" s="37">
        <v>57.348349380000002</v>
      </c>
      <c r="M92" s="37">
        <v>139.22658434000002</v>
      </c>
      <c r="N92" s="37">
        <f t="shared" si="24"/>
        <v>569.71866914000009</v>
      </c>
      <c r="O92" s="7"/>
      <c r="P92" s="7"/>
    </row>
    <row r="93" spans="1:16">
      <c r="A93" s="5" t="s">
        <v>92</v>
      </c>
      <c r="B93" s="37">
        <v>26.957317400000001</v>
      </c>
      <c r="C93" s="37">
        <v>29.835189639999999</v>
      </c>
      <c r="D93" s="37">
        <v>31.469442969999999</v>
      </c>
      <c r="E93" s="37">
        <v>30.896094120000001</v>
      </c>
      <c r="F93" s="37">
        <v>33.812245839999996</v>
      </c>
      <c r="G93" s="37">
        <v>31.596190539999998</v>
      </c>
      <c r="H93" s="37">
        <v>28.75144435</v>
      </c>
      <c r="I93" s="37">
        <v>34.76746395</v>
      </c>
      <c r="J93" s="37">
        <v>26.730331800000002</v>
      </c>
      <c r="K93" s="37">
        <v>29.508505470000003</v>
      </c>
      <c r="L93" s="37">
        <v>45.067778560000001</v>
      </c>
      <c r="M93" s="37">
        <v>32.178588519999998</v>
      </c>
      <c r="N93" s="37">
        <f t="shared" si="24"/>
        <v>381.57059316000004</v>
      </c>
      <c r="O93" s="7"/>
      <c r="P93" s="7"/>
    </row>
    <row r="94" spans="1:16">
      <c r="A94" s="5" t="s">
        <v>93</v>
      </c>
      <c r="B94" s="37">
        <v>3.6602709999999998</v>
      </c>
      <c r="C94" s="37">
        <v>6.1817291799999996</v>
      </c>
      <c r="D94" s="37">
        <v>4.9835233399999996</v>
      </c>
      <c r="E94" s="37">
        <v>6.9902892300000001</v>
      </c>
      <c r="F94" s="37">
        <v>9.3203159399999986</v>
      </c>
      <c r="G94" s="37">
        <v>6.6783966599999998</v>
      </c>
      <c r="H94" s="37">
        <v>7.8911765700000007</v>
      </c>
      <c r="I94" s="37">
        <v>7.5760336600000002</v>
      </c>
      <c r="J94" s="37">
        <v>13.668974449999999</v>
      </c>
      <c r="K94" s="37">
        <v>8.7248813000000016</v>
      </c>
      <c r="L94" s="37">
        <v>13.57810752</v>
      </c>
      <c r="M94" s="37">
        <v>18.378081829999999</v>
      </c>
      <c r="N94" s="37">
        <f t="shared" si="24"/>
        <v>107.63178068000001</v>
      </c>
      <c r="O94" s="7"/>
      <c r="P94" s="7"/>
    </row>
    <row r="95" spans="1:16">
      <c r="A95" s="5" t="s">
        <v>94</v>
      </c>
      <c r="B95" s="37">
        <v>8.26210852</v>
      </c>
      <c r="C95" s="37">
        <v>10.393834460000001</v>
      </c>
      <c r="D95" s="37">
        <v>13.79976993</v>
      </c>
      <c r="E95" s="37">
        <v>12.01360781</v>
      </c>
      <c r="F95" s="37">
        <v>21.352262040000003</v>
      </c>
      <c r="G95" s="37">
        <v>11.715876140000001</v>
      </c>
      <c r="H95" s="37">
        <v>16.10304459</v>
      </c>
      <c r="I95" s="37">
        <v>12.44665863</v>
      </c>
      <c r="J95" s="37">
        <v>14.566967160000001</v>
      </c>
      <c r="K95" s="37">
        <v>21.445076549999996</v>
      </c>
      <c r="L95" s="37">
        <v>20.0275508</v>
      </c>
      <c r="M95" s="37">
        <v>20.440171969999998</v>
      </c>
      <c r="N95" s="37">
        <f t="shared" si="24"/>
        <v>182.56692860000001</v>
      </c>
      <c r="O95" s="7"/>
      <c r="P95" s="7"/>
    </row>
    <row r="96" spans="1:16">
      <c r="A96" s="5" t="s">
        <v>95</v>
      </c>
      <c r="B96" s="37">
        <v>998.31861966999998</v>
      </c>
      <c r="C96" s="37">
        <v>3282.4546018800002</v>
      </c>
      <c r="D96" s="37">
        <v>5686.1829980000002</v>
      </c>
      <c r="E96" s="37">
        <v>3905.1499006500003</v>
      </c>
      <c r="F96" s="37">
        <v>4034.7591497899998</v>
      </c>
      <c r="G96" s="37">
        <v>3575.74566482</v>
      </c>
      <c r="H96" s="37">
        <v>3641.6478115699997</v>
      </c>
      <c r="I96" s="37">
        <v>3921.6105409899997</v>
      </c>
      <c r="J96" s="37">
        <v>2913.1048952099995</v>
      </c>
      <c r="K96" s="37">
        <v>2515.8790446100002</v>
      </c>
      <c r="L96" s="37">
        <v>3080.6813995099997</v>
      </c>
      <c r="M96" s="37">
        <v>8383.5181800699993</v>
      </c>
      <c r="N96" s="37">
        <f t="shared" si="24"/>
        <v>45939.052806770007</v>
      </c>
      <c r="O96" s="7"/>
      <c r="P96" s="7"/>
    </row>
    <row r="97" spans="1:16" s="49" customFormat="1">
      <c r="A97" s="26" t="s">
        <v>36</v>
      </c>
      <c r="B97" s="36">
        <f>SUM(B98:B107)</f>
        <v>4773.811392990001</v>
      </c>
      <c r="C97" s="36">
        <f t="shared" ref="C97:M97" si="28">SUM(C98:C107)</f>
        <v>4322.2489430699998</v>
      </c>
      <c r="D97" s="36">
        <f t="shared" si="28"/>
        <v>4735.6684520100007</v>
      </c>
      <c r="E97" s="36">
        <f t="shared" si="28"/>
        <v>4291.2322579299998</v>
      </c>
      <c r="F97" s="36">
        <f t="shared" si="28"/>
        <v>4426.8650297900003</v>
      </c>
      <c r="G97" s="36">
        <f t="shared" si="28"/>
        <v>5281.0447742799997</v>
      </c>
      <c r="H97" s="36">
        <f t="shared" si="28"/>
        <v>4514.7712869999996</v>
      </c>
      <c r="I97" s="36">
        <f t="shared" si="28"/>
        <v>4766.8682502000011</v>
      </c>
      <c r="J97" s="36">
        <f t="shared" si="28"/>
        <v>4831.4733127700001</v>
      </c>
      <c r="K97" s="36">
        <f t="shared" si="28"/>
        <v>4839.2052776300015</v>
      </c>
      <c r="L97" s="36">
        <f t="shared" si="28"/>
        <v>5282.4007905800008</v>
      </c>
      <c r="M97" s="36">
        <f t="shared" si="28"/>
        <v>9488.4693530799996</v>
      </c>
      <c r="N97" s="36">
        <f t="shared" si="24"/>
        <v>61554.059121330007</v>
      </c>
    </row>
    <row r="98" spans="1:16">
      <c r="A98" s="5" t="s">
        <v>37</v>
      </c>
      <c r="B98" s="37">
        <v>2781.3055357100002</v>
      </c>
      <c r="C98" s="37">
        <v>2118.4605945800004</v>
      </c>
      <c r="D98" s="37">
        <v>2250.6114748499999</v>
      </c>
      <c r="E98" s="37">
        <v>2216.11741519</v>
      </c>
      <c r="F98" s="37">
        <v>2189.0073627000002</v>
      </c>
      <c r="G98" s="37">
        <v>2207.9126514299996</v>
      </c>
      <c r="H98" s="37">
        <v>2243.3218336700002</v>
      </c>
      <c r="I98" s="37">
        <v>2212.3352962700001</v>
      </c>
      <c r="J98" s="37">
        <v>2237.0981871700001</v>
      </c>
      <c r="K98" s="37">
        <v>2215.3013263000003</v>
      </c>
      <c r="L98" s="37">
        <v>2661.0447671300003</v>
      </c>
      <c r="M98" s="37">
        <v>4010.9371535699997</v>
      </c>
      <c r="N98" s="37">
        <f t="shared" si="24"/>
        <v>29343.453598569999</v>
      </c>
      <c r="O98" s="7"/>
      <c r="P98" s="7"/>
    </row>
    <row r="99" spans="1:16">
      <c r="A99" s="5" t="s">
        <v>96</v>
      </c>
      <c r="B99" s="37">
        <v>15.523599000000001</v>
      </c>
      <c r="C99" s="37">
        <v>14.7971872</v>
      </c>
      <c r="D99" s="37">
        <v>14.09892782</v>
      </c>
      <c r="E99" s="37">
        <v>16.92968935</v>
      </c>
      <c r="F99" s="37">
        <v>13.85652814</v>
      </c>
      <c r="G99" s="37">
        <v>17.191066450000001</v>
      </c>
      <c r="H99" s="37">
        <v>18.561780389999999</v>
      </c>
      <c r="I99" s="37">
        <v>13.382004449999998</v>
      </c>
      <c r="J99" s="37">
        <v>17.02448845</v>
      </c>
      <c r="K99" s="37">
        <v>15.861081199999999</v>
      </c>
      <c r="L99" s="37">
        <v>18.181934600000002</v>
      </c>
      <c r="M99" s="37">
        <v>14.74089895</v>
      </c>
      <c r="N99" s="37">
        <f t="shared" si="24"/>
        <v>190.14918599999999</v>
      </c>
      <c r="O99" s="7"/>
      <c r="P99" s="7"/>
    </row>
    <row r="100" spans="1:16">
      <c r="A100" s="5" t="s">
        <v>97</v>
      </c>
      <c r="B100" s="37">
        <v>67.975291330000005</v>
      </c>
      <c r="C100" s="37">
        <v>67.975291330000005</v>
      </c>
      <c r="D100" s="37">
        <v>67.975291330000005</v>
      </c>
      <c r="E100" s="37">
        <v>67.975291330000005</v>
      </c>
      <c r="F100" s="37">
        <v>67.975291330000005</v>
      </c>
      <c r="G100" s="37">
        <v>67.975291330000005</v>
      </c>
      <c r="H100" s="37">
        <v>68.232134639999998</v>
      </c>
      <c r="I100" s="37">
        <v>67.975291330000005</v>
      </c>
      <c r="J100" s="37">
        <v>67.975291330000005</v>
      </c>
      <c r="K100" s="37">
        <v>67.975291330000005</v>
      </c>
      <c r="L100" s="37">
        <v>95.019204329999994</v>
      </c>
      <c r="M100" s="37">
        <v>62.954882699999999</v>
      </c>
      <c r="N100" s="37">
        <f t="shared" si="24"/>
        <v>837.98384364000003</v>
      </c>
      <c r="O100" s="7"/>
      <c r="P100" s="7"/>
    </row>
    <row r="101" spans="1:16">
      <c r="A101" s="5" t="s">
        <v>98</v>
      </c>
      <c r="B101" s="37">
        <v>0</v>
      </c>
      <c r="C101" s="37">
        <v>70.524411150000006</v>
      </c>
      <c r="D101" s="37">
        <v>17.821819260000002</v>
      </c>
      <c r="E101" s="37">
        <v>8.4929203000000015</v>
      </c>
      <c r="F101" s="37">
        <v>11.123285920000001</v>
      </c>
      <c r="G101" s="37">
        <v>14.33012501</v>
      </c>
      <c r="H101" s="37">
        <v>4.1794539899999998</v>
      </c>
      <c r="I101" s="37">
        <v>13.29750129</v>
      </c>
      <c r="J101" s="37">
        <v>60.736365640000002</v>
      </c>
      <c r="K101" s="37">
        <v>78.761241339999998</v>
      </c>
      <c r="L101" s="37">
        <v>111.93055808</v>
      </c>
      <c r="M101" s="37">
        <v>273.82666064</v>
      </c>
      <c r="N101" s="37">
        <f t="shared" si="24"/>
        <v>665.02434261999997</v>
      </c>
      <c r="O101" s="7"/>
      <c r="P101" s="7"/>
    </row>
    <row r="102" spans="1:16">
      <c r="A102" s="5" t="s">
        <v>99</v>
      </c>
      <c r="B102" s="37">
        <v>3.56255064</v>
      </c>
      <c r="C102" s="37">
        <v>3.5803639999999999</v>
      </c>
      <c r="D102" s="37">
        <v>128.93230205</v>
      </c>
      <c r="E102" s="37">
        <v>3.8426524199999998</v>
      </c>
      <c r="F102" s="37">
        <v>45.52690355</v>
      </c>
      <c r="G102" s="37">
        <v>218.42988179</v>
      </c>
      <c r="H102" s="37">
        <v>87.471914209999994</v>
      </c>
      <c r="I102" s="37">
        <v>59.295704899999997</v>
      </c>
      <c r="J102" s="37">
        <v>53.652271679999998</v>
      </c>
      <c r="K102" s="37">
        <v>54.962138459999998</v>
      </c>
      <c r="L102" s="37">
        <v>53.204102980000002</v>
      </c>
      <c r="M102" s="37">
        <v>176.85309953000004</v>
      </c>
      <c r="N102" s="37">
        <f t="shared" si="24"/>
        <v>889.31388621000008</v>
      </c>
      <c r="O102" s="7"/>
      <c r="P102" s="7"/>
    </row>
    <row r="103" spans="1:16">
      <c r="A103" s="5" t="s">
        <v>100</v>
      </c>
      <c r="B103" s="37">
        <v>10.103419000000001</v>
      </c>
      <c r="C103" s="37">
        <v>18.207913340000001</v>
      </c>
      <c r="D103" s="37">
        <v>25.046833850000002</v>
      </c>
      <c r="E103" s="37">
        <v>25.822031550000002</v>
      </c>
      <c r="F103" s="37">
        <v>19.230100590000003</v>
      </c>
      <c r="G103" s="37">
        <v>19.54303097</v>
      </c>
      <c r="H103" s="37">
        <v>25.38281654</v>
      </c>
      <c r="I103" s="37">
        <v>20.29270919</v>
      </c>
      <c r="J103" s="37">
        <v>25.542211310000003</v>
      </c>
      <c r="K103" s="37">
        <v>28.000644310000002</v>
      </c>
      <c r="L103" s="37">
        <v>49.702970709999995</v>
      </c>
      <c r="M103" s="37">
        <v>59.239379100000001</v>
      </c>
      <c r="N103" s="37">
        <f t="shared" si="24"/>
        <v>326.11406046000008</v>
      </c>
      <c r="O103" s="7"/>
      <c r="P103" s="7"/>
    </row>
    <row r="104" spans="1:16">
      <c r="A104" s="5" t="s">
        <v>101</v>
      </c>
      <c r="B104" s="37">
        <v>29.523219390000001</v>
      </c>
      <c r="C104" s="37">
        <v>40.433151710000004</v>
      </c>
      <c r="D104" s="37">
        <v>40.495043530000004</v>
      </c>
      <c r="E104" s="37">
        <v>52.558620019999999</v>
      </c>
      <c r="F104" s="37">
        <v>48.099378119999997</v>
      </c>
      <c r="G104" s="37">
        <v>38.086678200000001</v>
      </c>
      <c r="H104" s="37">
        <v>40.224855140000003</v>
      </c>
      <c r="I104" s="37">
        <v>34.907834109999996</v>
      </c>
      <c r="J104" s="37">
        <v>138.95607953000001</v>
      </c>
      <c r="K104" s="37">
        <v>46.260684149999996</v>
      </c>
      <c r="L104" s="37">
        <v>52.474545450000001</v>
      </c>
      <c r="M104" s="37">
        <v>1049.03304826</v>
      </c>
      <c r="N104" s="37">
        <f t="shared" si="24"/>
        <v>1611.05313761</v>
      </c>
      <c r="O104" s="7"/>
      <c r="P104" s="7"/>
    </row>
    <row r="105" spans="1:16">
      <c r="A105" s="5" t="s">
        <v>102</v>
      </c>
      <c r="B105" s="37">
        <v>1845.9167420000001</v>
      </c>
      <c r="C105" s="37">
        <v>1945.6147478899998</v>
      </c>
      <c r="D105" s="37">
        <v>2157.3646946500003</v>
      </c>
      <c r="E105" s="37">
        <v>1864.6115822300001</v>
      </c>
      <c r="F105" s="37">
        <v>2002.2704047400002</v>
      </c>
      <c r="G105" s="37">
        <v>2665.4809842400005</v>
      </c>
      <c r="H105" s="37">
        <v>2000.0184229399997</v>
      </c>
      <c r="I105" s="37">
        <v>2309.5027907600006</v>
      </c>
      <c r="J105" s="37">
        <v>2168.8069657600004</v>
      </c>
      <c r="K105" s="37">
        <v>2299.2463317500001</v>
      </c>
      <c r="L105" s="37">
        <v>2188.3412737900003</v>
      </c>
      <c r="M105" s="37">
        <v>3207.0241128000002</v>
      </c>
      <c r="N105" s="37">
        <f t="shared" si="24"/>
        <v>26654.199053550001</v>
      </c>
      <c r="O105" s="7"/>
      <c r="P105" s="7"/>
    </row>
    <row r="106" spans="1:16">
      <c r="A106" s="5" t="s">
        <v>130</v>
      </c>
      <c r="B106" s="37">
        <v>0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303.03610786000002</v>
      </c>
      <c r="N106" s="37">
        <f t="shared" si="24"/>
        <v>303.03610786000002</v>
      </c>
      <c r="O106" s="7"/>
      <c r="P106" s="7"/>
    </row>
    <row r="107" spans="1:16">
      <c r="A107" s="5" t="s">
        <v>103</v>
      </c>
      <c r="B107" s="37">
        <v>19.901035920000002</v>
      </c>
      <c r="C107" s="37">
        <v>42.655281869999996</v>
      </c>
      <c r="D107" s="37">
        <v>33.322064670000003</v>
      </c>
      <c r="E107" s="37">
        <v>34.882055539999996</v>
      </c>
      <c r="F107" s="37">
        <v>29.775774699999999</v>
      </c>
      <c r="G107" s="37">
        <v>32.095064860000001</v>
      </c>
      <c r="H107" s="37">
        <v>27.37807548</v>
      </c>
      <c r="I107" s="37">
        <v>35.879117899999997</v>
      </c>
      <c r="J107" s="37">
        <v>61.681451900000006</v>
      </c>
      <c r="K107" s="37">
        <v>32.836538789999999</v>
      </c>
      <c r="L107" s="37">
        <v>52.501433510000005</v>
      </c>
      <c r="M107" s="37">
        <v>330.82400966999995</v>
      </c>
      <c r="N107" s="37">
        <f t="shared" si="24"/>
        <v>733.73190481000006</v>
      </c>
      <c r="O107" s="7"/>
      <c r="P107" s="7"/>
    </row>
    <row r="108" spans="1:16" s="49" customFormat="1">
      <c r="A108" s="26" t="s">
        <v>52</v>
      </c>
      <c r="B108" s="36">
        <f>B109</f>
        <v>15615.4251599</v>
      </c>
      <c r="C108" s="36">
        <f t="shared" ref="C108:M109" si="29">C109</f>
        <v>8721.6675430599989</v>
      </c>
      <c r="D108" s="36">
        <f t="shared" si="29"/>
        <v>5268.2278943899992</v>
      </c>
      <c r="E108" s="36">
        <f t="shared" si="29"/>
        <v>10289.31235982</v>
      </c>
      <c r="F108" s="36">
        <f t="shared" si="29"/>
        <v>8418.9200487400012</v>
      </c>
      <c r="G108" s="36">
        <f t="shared" si="29"/>
        <v>20429.831137369998</v>
      </c>
      <c r="H108" s="36">
        <f t="shared" si="29"/>
        <v>6492.5797573</v>
      </c>
      <c r="I108" s="36">
        <f t="shared" si="29"/>
        <v>13371.517623040001</v>
      </c>
      <c r="J108" s="36">
        <f t="shared" si="29"/>
        <v>10725.863197950001</v>
      </c>
      <c r="K108" s="36">
        <f t="shared" si="29"/>
        <v>8966.1088997700008</v>
      </c>
      <c r="L108" s="36">
        <f t="shared" si="29"/>
        <v>7626.2792259399994</v>
      </c>
      <c r="M108" s="36">
        <f t="shared" si="29"/>
        <v>15238.992875440001</v>
      </c>
      <c r="N108" s="36">
        <f t="shared" si="24"/>
        <v>131164.72572272</v>
      </c>
    </row>
    <row r="109" spans="1:16" s="49" customFormat="1">
      <c r="A109" s="26" t="s">
        <v>38</v>
      </c>
      <c r="B109" s="36">
        <f>B110</f>
        <v>15615.4251599</v>
      </c>
      <c r="C109" s="36">
        <f t="shared" si="29"/>
        <v>8721.6675430599989</v>
      </c>
      <c r="D109" s="36">
        <f t="shared" si="29"/>
        <v>5268.2278943899992</v>
      </c>
      <c r="E109" s="36">
        <f t="shared" si="29"/>
        <v>10289.31235982</v>
      </c>
      <c r="F109" s="36">
        <f t="shared" si="29"/>
        <v>8418.9200487400012</v>
      </c>
      <c r="G109" s="36">
        <f t="shared" si="29"/>
        <v>20429.831137369998</v>
      </c>
      <c r="H109" s="36">
        <f t="shared" si="29"/>
        <v>6492.5797573</v>
      </c>
      <c r="I109" s="36">
        <f t="shared" si="29"/>
        <v>13371.517623040001</v>
      </c>
      <c r="J109" s="36">
        <f t="shared" si="29"/>
        <v>10725.863197950001</v>
      </c>
      <c r="K109" s="36">
        <f t="shared" si="29"/>
        <v>8966.1088997700008</v>
      </c>
      <c r="L109" s="36">
        <f t="shared" si="29"/>
        <v>7626.2792259399994</v>
      </c>
      <c r="M109" s="36">
        <f t="shared" si="29"/>
        <v>15238.992875440001</v>
      </c>
      <c r="N109" s="36">
        <f t="shared" si="24"/>
        <v>131164.72572272</v>
      </c>
    </row>
    <row r="110" spans="1:16">
      <c r="A110" s="5" t="s">
        <v>104</v>
      </c>
      <c r="B110" s="37">
        <v>15615.4251599</v>
      </c>
      <c r="C110" s="37">
        <v>8721.6675430599989</v>
      </c>
      <c r="D110" s="37">
        <v>5268.2278943899992</v>
      </c>
      <c r="E110" s="37">
        <v>10289.31235982</v>
      </c>
      <c r="F110" s="37">
        <v>8418.9200487400012</v>
      </c>
      <c r="G110" s="37">
        <v>20429.831137369998</v>
      </c>
      <c r="H110" s="37">
        <v>6492.5797573</v>
      </c>
      <c r="I110" s="37">
        <v>13371.517623040001</v>
      </c>
      <c r="J110" s="37">
        <v>10725.863197950001</v>
      </c>
      <c r="K110" s="37">
        <v>8966.1088997700008</v>
      </c>
      <c r="L110" s="37">
        <v>7626.2792259399994</v>
      </c>
      <c r="M110" s="37">
        <v>15238.992875440001</v>
      </c>
      <c r="N110" s="37">
        <f t="shared" si="24"/>
        <v>131164.72572272</v>
      </c>
      <c r="O110" s="7"/>
      <c r="P110" s="7"/>
    </row>
    <row r="111" spans="1:16" ht="4.5" customHeight="1">
      <c r="A111" s="5"/>
      <c r="B111" s="37"/>
      <c r="C111" s="37"/>
      <c r="D111" s="37"/>
      <c r="E111" s="37"/>
      <c r="F111" s="37"/>
      <c r="G111" s="37"/>
      <c r="H111" s="37"/>
      <c r="I111" s="37"/>
      <c r="J111" s="52"/>
      <c r="K111" s="37"/>
      <c r="L111" s="37"/>
      <c r="M111" s="37"/>
      <c r="N111" s="37"/>
      <c r="O111" s="7"/>
      <c r="P111" s="7"/>
    </row>
    <row r="112" spans="1:16" ht="14.25">
      <c r="A112" s="35" t="s">
        <v>43</v>
      </c>
      <c r="B112" s="37">
        <f>B113</f>
        <v>14263.77603968</v>
      </c>
      <c r="C112" s="37">
        <f t="shared" ref="C112:M114" si="30">C113</f>
        <v>7891.1563289300002</v>
      </c>
      <c r="D112" s="37">
        <f t="shared" si="30"/>
        <v>11989.31306359</v>
      </c>
      <c r="E112" s="37">
        <f t="shared" si="30"/>
        <v>12947.075893499998</v>
      </c>
      <c r="F112" s="37">
        <f t="shared" si="30"/>
        <v>15421.57325055</v>
      </c>
      <c r="G112" s="37">
        <f t="shared" si="30"/>
        <v>7600.3035335000004</v>
      </c>
      <c r="H112" s="37">
        <f t="shared" si="30"/>
        <v>5775.7856473900001</v>
      </c>
      <c r="I112" s="37">
        <f t="shared" si="30"/>
        <v>5043.9768590499998</v>
      </c>
      <c r="J112" s="37">
        <f t="shared" si="30"/>
        <v>7495.0810454799994</v>
      </c>
      <c r="K112" s="37">
        <f t="shared" si="30"/>
        <v>9232.742166869999</v>
      </c>
      <c r="L112" s="37">
        <f t="shared" si="30"/>
        <v>6622.4313609700002</v>
      </c>
      <c r="M112" s="37">
        <f t="shared" si="30"/>
        <v>21123.463162210002</v>
      </c>
      <c r="N112" s="37">
        <f t="shared" si="24"/>
        <v>125406.67835171999</v>
      </c>
      <c r="O112" s="50"/>
      <c r="P112" s="51"/>
    </row>
    <row r="113" spans="1:16" ht="14.25">
      <c r="A113" s="35" t="s">
        <v>42</v>
      </c>
      <c r="B113" s="37">
        <f>B114</f>
        <v>14263.77603968</v>
      </c>
      <c r="C113" s="37">
        <f t="shared" si="30"/>
        <v>7891.1563289300002</v>
      </c>
      <c r="D113" s="37">
        <f t="shared" si="30"/>
        <v>11989.31306359</v>
      </c>
      <c r="E113" s="37">
        <f t="shared" si="30"/>
        <v>12947.075893499998</v>
      </c>
      <c r="F113" s="37">
        <f t="shared" si="30"/>
        <v>15421.57325055</v>
      </c>
      <c r="G113" s="37">
        <f t="shared" si="30"/>
        <v>7600.3035335000004</v>
      </c>
      <c r="H113" s="37">
        <f t="shared" si="30"/>
        <v>5775.7856473900001</v>
      </c>
      <c r="I113" s="37">
        <f t="shared" si="30"/>
        <v>5043.9768590499998</v>
      </c>
      <c r="J113" s="37">
        <f t="shared" si="30"/>
        <v>7495.0810454799994</v>
      </c>
      <c r="K113" s="37">
        <f t="shared" si="30"/>
        <v>9232.742166869999</v>
      </c>
      <c r="L113" s="37">
        <f t="shared" si="30"/>
        <v>6622.4313609700002</v>
      </c>
      <c r="M113" s="37">
        <f t="shared" si="30"/>
        <v>21123.463162210002</v>
      </c>
      <c r="N113" s="37">
        <f t="shared" si="24"/>
        <v>125406.67835171999</v>
      </c>
      <c r="O113" s="50"/>
      <c r="P113" s="51"/>
    </row>
    <row r="114" spans="1:16">
      <c r="A114" s="40" t="s">
        <v>47</v>
      </c>
      <c r="B114" s="37">
        <f>B115</f>
        <v>14263.77603968</v>
      </c>
      <c r="C114" s="37">
        <f t="shared" si="30"/>
        <v>7891.1563289300002</v>
      </c>
      <c r="D114" s="37">
        <f t="shared" si="30"/>
        <v>11989.31306359</v>
      </c>
      <c r="E114" s="37">
        <f t="shared" si="30"/>
        <v>12947.075893499998</v>
      </c>
      <c r="F114" s="37">
        <f t="shared" si="30"/>
        <v>15421.57325055</v>
      </c>
      <c r="G114" s="37">
        <f t="shared" si="30"/>
        <v>7600.3035335000004</v>
      </c>
      <c r="H114" s="37">
        <f t="shared" si="30"/>
        <v>5775.7856473900001</v>
      </c>
      <c r="I114" s="37">
        <f t="shared" si="30"/>
        <v>5043.9768590499998</v>
      </c>
      <c r="J114" s="37">
        <f t="shared" si="30"/>
        <v>7495.0810454799994</v>
      </c>
      <c r="K114" s="37">
        <f t="shared" si="30"/>
        <v>9232.742166869999</v>
      </c>
      <c r="L114" s="37">
        <f t="shared" si="30"/>
        <v>6622.4313609700002</v>
      </c>
      <c r="M114" s="37">
        <f t="shared" si="30"/>
        <v>21123.463162210002</v>
      </c>
      <c r="N114" s="37">
        <f>SUM(B114:M114)</f>
        <v>125406.67835171999</v>
      </c>
      <c r="O114" s="7"/>
      <c r="P114" s="7"/>
    </row>
    <row r="115" spans="1:16">
      <c r="A115" s="45" t="s">
        <v>48</v>
      </c>
      <c r="B115" s="38">
        <v>14263.77603968</v>
      </c>
      <c r="C115" s="38">
        <v>7891.1563289300002</v>
      </c>
      <c r="D115" s="38">
        <v>11989.31306359</v>
      </c>
      <c r="E115" s="38">
        <v>12947.075893499998</v>
      </c>
      <c r="F115" s="38">
        <v>15421.57325055</v>
      </c>
      <c r="G115" s="38">
        <v>7600.3035335000004</v>
      </c>
      <c r="H115" s="38">
        <v>5775.7856473900001</v>
      </c>
      <c r="I115" s="38">
        <v>5043.9768590499998</v>
      </c>
      <c r="J115" s="38">
        <v>7495.0810454799994</v>
      </c>
      <c r="K115" s="38">
        <v>9232.742166869999</v>
      </c>
      <c r="L115" s="38">
        <v>6622.4313609700002</v>
      </c>
      <c r="M115" s="38">
        <v>21123.463162210002</v>
      </c>
      <c r="N115" s="38">
        <f>SUM(B115:M115)</f>
        <v>125406.67835171999</v>
      </c>
      <c r="O115" s="7"/>
      <c r="P115" s="7"/>
    </row>
    <row r="116" spans="1:16">
      <c r="A116" s="33" t="s">
        <v>137</v>
      </c>
      <c r="B116" s="33"/>
      <c r="C116" s="33"/>
      <c r="D116" s="33"/>
      <c r="E116" s="33"/>
      <c r="F116" s="33"/>
      <c r="G116" s="28"/>
      <c r="H116" s="28"/>
      <c r="I116" s="28"/>
      <c r="J116" s="28"/>
      <c r="K116" s="28"/>
      <c r="L116" s="28"/>
      <c r="M116" s="28"/>
      <c r="N116" s="28"/>
      <c r="O116" s="7"/>
      <c r="P116" s="7"/>
    </row>
    <row r="117" spans="1:16">
      <c r="A117" s="32" t="s">
        <v>105</v>
      </c>
      <c r="B117" s="34"/>
      <c r="C117" s="34"/>
      <c r="D117" s="34"/>
      <c r="E117" s="34"/>
      <c r="F117" s="34"/>
      <c r="G117" s="28"/>
      <c r="H117" s="28"/>
      <c r="I117" s="28"/>
      <c r="J117" s="28"/>
      <c r="K117" s="28"/>
      <c r="L117" s="28"/>
      <c r="M117" s="28"/>
      <c r="N117" s="28"/>
      <c r="O117" s="7"/>
      <c r="P117" s="7"/>
    </row>
    <row r="118" spans="1:16">
      <c r="A118" s="43" t="s">
        <v>106</v>
      </c>
      <c r="B118" s="7"/>
      <c r="C118" s="7"/>
      <c r="D118" s="7"/>
      <c r="E118" s="7"/>
      <c r="F118" s="7"/>
      <c r="G118" s="28"/>
      <c r="H118" s="28"/>
      <c r="I118" s="28"/>
      <c r="J118" s="28"/>
      <c r="K118" s="28"/>
      <c r="L118" s="28"/>
      <c r="M118" s="28"/>
      <c r="N118" s="28"/>
      <c r="O118" s="7"/>
      <c r="P118" s="7"/>
    </row>
    <row r="119" spans="1:16">
      <c r="A119" s="33" t="s">
        <v>39</v>
      </c>
      <c r="B119" s="7"/>
      <c r="C119" s="7"/>
      <c r="D119" s="7"/>
      <c r="E119" s="7"/>
      <c r="F119" s="7"/>
      <c r="G119" s="28"/>
      <c r="H119" s="28"/>
      <c r="I119" s="28"/>
      <c r="J119" s="7"/>
      <c r="K119" s="28"/>
      <c r="L119" s="28"/>
      <c r="M119" s="28"/>
      <c r="N119" s="28"/>
      <c r="O119" s="7"/>
      <c r="P119" s="7"/>
    </row>
    <row r="120" spans="1:1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1:1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1:1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1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1:1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</sheetData>
  <mergeCells count="3">
    <mergeCell ref="A2:N2"/>
    <mergeCell ref="A3:N3"/>
    <mergeCell ref="A4:N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33"/>
  <sheetViews>
    <sheetView workbookViewId="0">
      <selection activeCell="B1" sqref="B1"/>
    </sheetView>
  </sheetViews>
  <sheetFormatPr baseColWidth="10" defaultRowHeight="15"/>
  <cols>
    <col min="1" max="1" width="71" style="13" customWidth="1"/>
    <col min="2" max="2" width="14.140625" style="13" bestFit="1" customWidth="1"/>
    <col min="3" max="3" width="12.85546875" style="13" bestFit="1" customWidth="1"/>
    <col min="4" max="13" width="12.85546875" style="13" customWidth="1"/>
    <col min="14" max="14" width="13.85546875" style="13" bestFit="1" customWidth="1"/>
    <col min="15" max="15" width="18.28515625" style="13" customWidth="1"/>
    <col min="16" max="106" width="16.7109375" style="13" customWidth="1"/>
    <col min="107" max="16384" width="11.42578125" style="13"/>
  </cols>
  <sheetData>
    <row r="2" spans="1:10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</row>
    <row r="3" spans="1:106" s="15" customFormat="1" ht="13.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3"/>
      <c r="P3" s="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</row>
    <row r="4" spans="1:106" ht="13.5" customHeight="1">
      <c r="A4" s="102" t="s">
        <v>139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3"/>
      <c r="P4" s="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</row>
    <row r="5" spans="1:106">
      <c r="A5" s="102" t="s">
        <v>125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3"/>
      <c r="P5" s="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</row>
    <row r="6" spans="1:106">
      <c r="A6" s="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/>
      <c r="O6" s="2"/>
      <c r="P6" s="2"/>
      <c r="BZ6" s="17"/>
    </row>
    <row r="7" spans="1:106" s="10" customFormat="1">
      <c r="A7" s="8" t="s">
        <v>53</v>
      </c>
      <c r="B7" s="9" t="s">
        <v>0</v>
      </c>
      <c r="C7" s="9" t="s">
        <v>1</v>
      </c>
      <c r="D7" s="9" t="s">
        <v>111</v>
      </c>
      <c r="E7" s="9" t="s">
        <v>115</v>
      </c>
      <c r="F7" s="9" t="s">
        <v>116</v>
      </c>
      <c r="G7" s="9" t="s">
        <v>117</v>
      </c>
      <c r="H7" s="9" t="s">
        <v>118</v>
      </c>
      <c r="I7" s="9" t="s">
        <v>119</v>
      </c>
      <c r="J7" s="9" t="s">
        <v>122</v>
      </c>
      <c r="K7" s="9" t="s">
        <v>123</v>
      </c>
      <c r="L7" s="9" t="s">
        <v>124</v>
      </c>
      <c r="M7" s="9" t="s">
        <v>126</v>
      </c>
      <c r="N7" s="44" t="s">
        <v>2</v>
      </c>
    </row>
    <row r="8" spans="1:106" s="10" customFormat="1">
      <c r="A8" s="26" t="s">
        <v>54</v>
      </c>
      <c r="B8" s="36">
        <f>SUM(B9,B118)</f>
        <v>53915.169610299999</v>
      </c>
      <c r="C8" s="36">
        <f t="shared" ref="C8:N8" si="0">SUM(C9,C118)</f>
        <v>67864.160807869994</v>
      </c>
      <c r="D8" s="36">
        <f t="shared" si="0"/>
        <v>81590.660372649989</v>
      </c>
      <c r="E8" s="36">
        <f t="shared" si="0"/>
        <v>98839.458485350013</v>
      </c>
      <c r="F8" s="36">
        <f t="shared" si="0"/>
        <v>65189.465762860003</v>
      </c>
      <c r="G8" s="36">
        <f t="shared" si="0"/>
        <v>77927.954798470004</v>
      </c>
      <c r="H8" s="36">
        <f t="shared" si="0"/>
        <v>62682.211590049999</v>
      </c>
      <c r="I8" s="36">
        <f t="shared" si="0"/>
        <v>65411.016590759995</v>
      </c>
      <c r="J8" s="36">
        <f t="shared" si="0"/>
        <v>56781.948450060008</v>
      </c>
      <c r="K8" s="36">
        <f t="shared" si="0"/>
        <v>62995.962553700003</v>
      </c>
      <c r="L8" s="36">
        <f t="shared" si="0"/>
        <v>73946.517862690001</v>
      </c>
      <c r="M8" s="36">
        <f t="shared" si="0"/>
        <v>118797.83627878</v>
      </c>
      <c r="N8" s="36">
        <f t="shared" si="0"/>
        <v>885942.36316354014</v>
      </c>
    </row>
    <row r="9" spans="1:106" s="10" customFormat="1" ht="12" customHeight="1">
      <c r="A9" s="26" t="s">
        <v>55</v>
      </c>
      <c r="B9" s="36">
        <f>SUM(B11,B32,B63,B71,B114)</f>
        <v>48051.765474</v>
      </c>
      <c r="C9" s="36">
        <f t="shared" ref="C9:N9" si="1">SUM(C11,C32,C63,C71,C114)</f>
        <v>58631.625920779996</v>
      </c>
      <c r="D9" s="36">
        <f t="shared" si="1"/>
        <v>63435.375785600001</v>
      </c>
      <c r="E9" s="36">
        <f t="shared" si="1"/>
        <v>53414.822268880009</v>
      </c>
      <c r="F9" s="36">
        <f t="shared" si="1"/>
        <v>56675.434232550004</v>
      </c>
      <c r="G9" s="36">
        <f t="shared" si="1"/>
        <v>72961.776188570002</v>
      </c>
      <c r="H9" s="36">
        <f t="shared" si="1"/>
        <v>55985.810153370003</v>
      </c>
      <c r="I9" s="36">
        <f t="shared" si="1"/>
        <v>61252.461287879996</v>
      </c>
      <c r="J9" s="36">
        <f t="shared" si="1"/>
        <v>50526.284057660007</v>
      </c>
      <c r="K9" s="36">
        <f t="shared" si="1"/>
        <v>56684.953670310002</v>
      </c>
      <c r="L9" s="36">
        <f t="shared" si="1"/>
        <v>66219.083584239997</v>
      </c>
      <c r="M9" s="36">
        <f t="shared" si="1"/>
        <v>100427.71614529</v>
      </c>
      <c r="N9" s="36">
        <f t="shared" si="1"/>
        <v>744267.10876913008</v>
      </c>
    </row>
    <row r="10" spans="1:106" s="10" customFormat="1" ht="4.5" customHeight="1">
      <c r="A10" s="2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06" s="10" customFormat="1">
      <c r="A11" s="26" t="s">
        <v>49</v>
      </c>
      <c r="B11" s="36">
        <v>8889.8768197299996</v>
      </c>
      <c r="C11" s="36">
        <v>12699.365873440001</v>
      </c>
      <c r="D11" s="36">
        <v>10920.222469259999</v>
      </c>
      <c r="E11" s="36">
        <v>10669.43052079</v>
      </c>
      <c r="F11" s="36">
        <v>11052.490865519998</v>
      </c>
      <c r="G11" s="36">
        <v>11030.886935759998</v>
      </c>
      <c r="H11" s="36">
        <v>11016.658021069999</v>
      </c>
      <c r="I11" s="36">
        <v>11901.02988161</v>
      </c>
      <c r="J11" s="36">
        <v>11031.55611016</v>
      </c>
      <c r="K11" s="36">
        <v>10945.48584349</v>
      </c>
      <c r="L11" s="36">
        <v>12955.501460339998</v>
      </c>
      <c r="M11" s="36">
        <v>22351.137324719999</v>
      </c>
      <c r="N11" s="36">
        <v>145463.64212589001</v>
      </c>
    </row>
    <row r="12" spans="1:106" s="10" customFormat="1">
      <c r="A12" s="26" t="s">
        <v>3</v>
      </c>
      <c r="B12" s="36">
        <v>4415.0985028599998</v>
      </c>
      <c r="C12" s="36">
        <v>5178.9207673100009</v>
      </c>
      <c r="D12" s="36">
        <v>5595.1290424999997</v>
      </c>
      <c r="E12" s="36">
        <v>5240.7839968799999</v>
      </c>
      <c r="F12" s="36">
        <v>5536.2674547899996</v>
      </c>
      <c r="G12" s="36">
        <v>5474.0600082499986</v>
      </c>
      <c r="H12" s="36">
        <v>5543.0018446899994</v>
      </c>
      <c r="I12" s="36">
        <v>6007.1660264100001</v>
      </c>
      <c r="J12" s="36">
        <v>5265.03847752</v>
      </c>
      <c r="K12" s="36">
        <v>5355.4993007899993</v>
      </c>
      <c r="L12" s="36">
        <v>5416.1139693299992</v>
      </c>
      <c r="M12" s="36">
        <v>10478.27966934</v>
      </c>
      <c r="N12" s="36">
        <v>69505.359060669987</v>
      </c>
    </row>
    <row r="13" spans="1:106">
      <c r="A13" s="5" t="s">
        <v>4</v>
      </c>
      <c r="B13" s="37">
        <v>561.84360361000006</v>
      </c>
      <c r="C13" s="37">
        <v>561.92693660999998</v>
      </c>
      <c r="D13" s="37">
        <v>561.88526961000002</v>
      </c>
      <c r="E13" s="37">
        <v>561.88526861000003</v>
      </c>
      <c r="F13" s="37">
        <v>677.44082416999993</v>
      </c>
      <c r="G13" s="37">
        <v>568.96304638999993</v>
      </c>
      <c r="H13" s="37">
        <v>568.96304638999993</v>
      </c>
      <c r="I13" s="37">
        <v>628.96304638999993</v>
      </c>
      <c r="J13" s="37">
        <v>565.60473824999997</v>
      </c>
      <c r="K13" s="37">
        <v>569.72246347999999</v>
      </c>
      <c r="L13" s="37">
        <v>568.41157051999994</v>
      </c>
      <c r="M13" s="37">
        <v>777.38359180000009</v>
      </c>
      <c r="N13" s="37">
        <v>7172.9934058300005</v>
      </c>
      <c r="O13" s="2"/>
      <c r="P13" s="2"/>
    </row>
    <row r="14" spans="1:106">
      <c r="A14" s="5" t="s">
        <v>5</v>
      </c>
      <c r="B14" s="37">
        <v>1801.02642769</v>
      </c>
      <c r="C14" s="37">
        <v>2379.9391971400005</v>
      </c>
      <c r="D14" s="37">
        <v>2397.4401988899999</v>
      </c>
      <c r="E14" s="37">
        <v>2307.7362569899997</v>
      </c>
      <c r="F14" s="37">
        <v>2731.0518610599997</v>
      </c>
      <c r="G14" s="37">
        <v>2367.8859882999996</v>
      </c>
      <c r="H14" s="37">
        <v>2666.4552738299999</v>
      </c>
      <c r="I14" s="37">
        <v>2602.5822684600003</v>
      </c>
      <c r="J14" s="37">
        <v>2551.7473488200003</v>
      </c>
      <c r="K14" s="37">
        <v>2534.75978738</v>
      </c>
      <c r="L14" s="37">
        <v>3185.1529769699991</v>
      </c>
      <c r="M14" s="37">
        <v>6552.4075934599996</v>
      </c>
      <c r="N14" s="37">
        <v>34078.185178989996</v>
      </c>
      <c r="O14" s="2"/>
      <c r="P14" s="2"/>
    </row>
    <row r="15" spans="1:106">
      <c r="A15" s="5" t="s">
        <v>6</v>
      </c>
      <c r="B15" s="37">
        <v>1500.5393099999999</v>
      </c>
      <c r="C15" s="37">
        <v>1685.365472</v>
      </c>
      <c r="D15" s="37">
        <v>1534.7013099999999</v>
      </c>
      <c r="E15" s="37">
        <v>1819.4733097200001</v>
      </c>
      <c r="F15" s="37">
        <v>1576.0856080000001</v>
      </c>
      <c r="G15" s="37">
        <v>1530.5393099999999</v>
      </c>
      <c r="H15" s="37">
        <v>1755.8943629099999</v>
      </c>
      <c r="I15" s="37">
        <v>1623.93155</v>
      </c>
      <c r="J15" s="37">
        <v>1595.9972288899999</v>
      </c>
      <c r="K15" s="37">
        <v>1673.32788837</v>
      </c>
      <c r="L15" s="37">
        <v>1596.82231</v>
      </c>
      <c r="M15" s="37">
        <v>1548.9016079999999</v>
      </c>
      <c r="N15" s="37">
        <v>19441.57926789</v>
      </c>
      <c r="O15" s="2"/>
      <c r="P15" s="2"/>
    </row>
    <row r="16" spans="1:106">
      <c r="A16" s="5" t="s">
        <v>7</v>
      </c>
      <c r="B16" s="37">
        <v>551.68916156000012</v>
      </c>
      <c r="C16" s="37">
        <v>551.68916156000012</v>
      </c>
      <c r="D16" s="37">
        <v>1101.1022640000001</v>
      </c>
      <c r="E16" s="37">
        <v>551.68916156000012</v>
      </c>
      <c r="F16" s="37">
        <v>551.68916156000012</v>
      </c>
      <c r="G16" s="37">
        <v>1006.67166356</v>
      </c>
      <c r="H16" s="37">
        <v>551.68916156000012</v>
      </c>
      <c r="I16" s="37">
        <v>1151.68916156</v>
      </c>
      <c r="J16" s="37">
        <v>551.68916156000012</v>
      </c>
      <c r="K16" s="37">
        <v>577.68916156000012</v>
      </c>
      <c r="L16" s="37">
        <v>65.727111839999992</v>
      </c>
      <c r="M16" s="37">
        <v>1599.5868760799999</v>
      </c>
      <c r="N16" s="37">
        <v>8812.6012079600005</v>
      </c>
      <c r="O16" s="2"/>
      <c r="P16" s="2"/>
    </row>
    <row r="17" spans="1:16" s="10" customFormat="1">
      <c r="A17" s="26" t="s">
        <v>8</v>
      </c>
      <c r="B17" s="36">
        <v>597.33159369999998</v>
      </c>
      <c r="C17" s="36">
        <v>698.17775886999993</v>
      </c>
      <c r="D17" s="36">
        <v>751.13044392000006</v>
      </c>
      <c r="E17" s="36">
        <v>774.16678103999993</v>
      </c>
      <c r="F17" s="36">
        <v>702.11041541000009</v>
      </c>
      <c r="G17" s="36">
        <v>828.93061499999999</v>
      </c>
      <c r="H17" s="36">
        <v>793.99625794000008</v>
      </c>
      <c r="I17" s="36">
        <v>731.77574718000005</v>
      </c>
      <c r="J17" s="36">
        <v>823.24001952000003</v>
      </c>
      <c r="K17" s="36">
        <v>760.35336203000008</v>
      </c>
      <c r="L17" s="36">
        <v>890.47297935000006</v>
      </c>
      <c r="M17" s="36">
        <v>1575.0426401099999</v>
      </c>
      <c r="N17" s="36">
        <v>9926.7286140699998</v>
      </c>
    </row>
    <row r="18" spans="1:16">
      <c r="A18" s="5" t="s">
        <v>56</v>
      </c>
      <c r="B18" s="37">
        <v>113.66618986</v>
      </c>
      <c r="C18" s="37">
        <v>190.94881024</v>
      </c>
      <c r="D18" s="37">
        <v>249.28167622000001</v>
      </c>
      <c r="E18" s="37">
        <v>250.20668526</v>
      </c>
      <c r="F18" s="37">
        <v>182.81403967</v>
      </c>
      <c r="G18" s="37">
        <v>297.26980570000001</v>
      </c>
      <c r="H18" s="37">
        <v>195.19706499</v>
      </c>
      <c r="I18" s="37">
        <v>159.82853074000002</v>
      </c>
      <c r="J18" s="37">
        <v>218.30720500000001</v>
      </c>
      <c r="K18" s="37">
        <v>185.07516826000003</v>
      </c>
      <c r="L18" s="37">
        <v>292.59684414999998</v>
      </c>
      <c r="M18" s="37">
        <v>711.69335321000005</v>
      </c>
      <c r="N18" s="37">
        <v>3046.8853733000001</v>
      </c>
      <c r="O18" s="2"/>
      <c r="P18" s="2"/>
    </row>
    <row r="19" spans="1:16">
      <c r="A19" s="5" t="s">
        <v>57</v>
      </c>
      <c r="B19" s="37">
        <v>483.66540384000001</v>
      </c>
      <c r="C19" s="37">
        <v>507.22894862999999</v>
      </c>
      <c r="D19" s="37">
        <v>501.84876770000005</v>
      </c>
      <c r="E19" s="37">
        <v>523.96009577999996</v>
      </c>
      <c r="F19" s="37">
        <v>519.29637574000003</v>
      </c>
      <c r="G19" s="37">
        <v>531.66080929999998</v>
      </c>
      <c r="H19" s="37">
        <v>598.79919295000002</v>
      </c>
      <c r="I19" s="37">
        <v>571.94721644000003</v>
      </c>
      <c r="J19" s="37">
        <v>604.93281451999997</v>
      </c>
      <c r="K19" s="37">
        <v>575.27819377000003</v>
      </c>
      <c r="L19" s="37">
        <v>597.87613520000002</v>
      </c>
      <c r="M19" s="37">
        <v>863.34928689999992</v>
      </c>
      <c r="N19" s="37">
        <v>6879.8432407700002</v>
      </c>
      <c r="O19" s="2"/>
      <c r="P19" s="2"/>
    </row>
    <row r="20" spans="1:16" s="10" customFormat="1">
      <c r="A20" s="26" t="s">
        <v>9</v>
      </c>
      <c r="B20" s="36">
        <v>1496.6662957199999</v>
      </c>
      <c r="C20" s="36">
        <v>1940.1733298900001</v>
      </c>
      <c r="D20" s="36">
        <v>1937.3773720600004</v>
      </c>
      <c r="E20" s="36">
        <v>2029.41262906</v>
      </c>
      <c r="F20" s="36">
        <v>1990.4459585299999</v>
      </c>
      <c r="G20" s="36">
        <v>1912.48773332</v>
      </c>
      <c r="H20" s="36">
        <v>1897.2197421899998</v>
      </c>
      <c r="I20" s="36">
        <v>1996.88022406</v>
      </c>
      <c r="J20" s="36">
        <v>2043.02252763</v>
      </c>
      <c r="K20" s="36">
        <v>1857.6523599499999</v>
      </c>
      <c r="L20" s="36">
        <v>2894.5051553499993</v>
      </c>
      <c r="M20" s="36">
        <v>3824.9612698599999</v>
      </c>
      <c r="N20" s="36">
        <v>25820.804597619997</v>
      </c>
    </row>
    <row r="21" spans="1:16">
      <c r="A21" s="5" t="s">
        <v>58</v>
      </c>
      <c r="B21" s="37">
        <v>1432.0032553599999</v>
      </c>
      <c r="C21" s="37">
        <v>1827.0714978600001</v>
      </c>
      <c r="D21" s="37">
        <v>1824.7297711900003</v>
      </c>
      <c r="E21" s="37">
        <v>1813.9703699899999</v>
      </c>
      <c r="F21" s="37">
        <v>1875.6753365499999</v>
      </c>
      <c r="G21" s="37">
        <v>1714.35465666</v>
      </c>
      <c r="H21" s="37">
        <v>1641.2409257699999</v>
      </c>
      <c r="I21" s="37">
        <v>1889.55260133</v>
      </c>
      <c r="J21" s="37">
        <v>1894.21094434</v>
      </c>
      <c r="K21" s="37">
        <v>1723.59064253</v>
      </c>
      <c r="L21" s="37">
        <v>2573.4881424699997</v>
      </c>
      <c r="M21" s="37">
        <v>3361.4766695399999</v>
      </c>
      <c r="N21" s="37">
        <v>23571.364813589997</v>
      </c>
      <c r="O21" s="2"/>
      <c r="P21" s="2"/>
    </row>
    <row r="22" spans="1:16">
      <c r="A22" s="5" t="s">
        <v>59</v>
      </c>
      <c r="B22" s="37">
        <v>61.663129470000001</v>
      </c>
      <c r="C22" s="37">
        <v>108.97146781000001</v>
      </c>
      <c r="D22" s="37">
        <v>107.33596878</v>
      </c>
      <c r="E22" s="37">
        <v>211.65215731999999</v>
      </c>
      <c r="F22" s="37">
        <v>110.92318183000002</v>
      </c>
      <c r="G22" s="37">
        <v>194.18692684999999</v>
      </c>
      <c r="H22" s="37">
        <v>252.15815641</v>
      </c>
      <c r="I22" s="37">
        <v>102.28960968000001</v>
      </c>
      <c r="J22" s="37">
        <v>144.68592808</v>
      </c>
      <c r="K22" s="37">
        <v>128.13818406000001</v>
      </c>
      <c r="L22" s="37">
        <v>313.85543548999999</v>
      </c>
      <c r="M22" s="37">
        <v>454.25906256999997</v>
      </c>
      <c r="N22" s="37">
        <v>2190.11920835</v>
      </c>
      <c r="O22" s="2"/>
      <c r="P22" s="2"/>
    </row>
    <row r="23" spans="1:16" ht="24.75">
      <c r="A23" s="5" t="s">
        <v>60</v>
      </c>
      <c r="B23" s="37">
        <v>2.9999108900000002</v>
      </c>
      <c r="C23" s="37">
        <v>4.1303642200000006</v>
      </c>
      <c r="D23" s="37">
        <v>5.3116320899999998</v>
      </c>
      <c r="E23" s="37">
        <v>3.7901017499999998</v>
      </c>
      <c r="F23" s="37">
        <v>3.8474401499999997</v>
      </c>
      <c r="G23" s="37">
        <v>3.9461498100000001</v>
      </c>
      <c r="H23" s="37">
        <v>3.8206600099999997</v>
      </c>
      <c r="I23" s="37">
        <v>5.03801305</v>
      </c>
      <c r="J23" s="37">
        <v>4.1256552099999997</v>
      </c>
      <c r="K23" s="37">
        <v>5.9235333600000004</v>
      </c>
      <c r="L23" s="37">
        <v>7.1615773899999997</v>
      </c>
      <c r="M23" s="37">
        <v>9.2255377500000009</v>
      </c>
      <c r="N23" s="37">
        <v>59.320575679999997</v>
      </c>
      <c r="O23" s="2"/>
      <c r="P23" s="2"/>
    </row>
    <row r="24" spans="1:16" s="10" customFormat="1">
      <c r="A24" s="26" t="s">
        <v>10</v>
      </c>
      <c r="B24" s="36">
        <v>2380.7804274499999</v>
      </c>
      <c r="C24" s="36">
        <v>4882.0940173700001</v>
      </c>
      <c r="D24" s="36">
        <v>2636.58561078</v>
      </c>
      <c r="E24" s="36">
        <v>2625.0671138100001</v>
      </c>
      <c r="F24" s="36">
        <v>2823.6670367899997</v>
      </c>
      <c r="G24" s="36">
        <v>2815.4085791899997</v>
      </c>
      <c r="H24" s="36">
        <v>2782.4401762500001</v>
      </c>
      <c r="I24" s="36">
        <v>3165.2078839600003</v>
      </c>
      <c r="J24" s="36">
        <v>2900.2550854900005</v>
      </c>
      <c r="K24" s="36">
        <v>2971.9808207199999</v>
      </c>
      <c r="L24" s="36">
        <v>3754.4093563099996</v>
      </c>
      <c r="M24" s="36">
        <v>6472.8537454099996</v>
      </c>
      <c r="N24" s="36">
        <v>40210.749853529996</v>
      </c>
    </row>
    <row r="25" spans="1:16">
      <c r="A25" s="5" t="s">
        <v>11</v>
      </c>
      <c r="B25" s="37">
        <v>881.07137953999995</v>
      </c>
      <c r="C25" s="37">
        <v>1233.4300388999998</v>
      </c>
      <c r="D25" s="37">
        <v>1046.61344663</v>
      </c>
      <c r="E25" s="37">
        <v>1064.5521483</v>
      </c>
      <c r="F25" s="37">
        <v>1110.9726512699997</v>
      </c>
      <c r="G25" s="37">
        <v>1161.5193731300001</v>
      </c>
      <c r="H25" s="37">
        <v>1124.5658411700001</v>
      </c>
      <c r="I25" s="37">
        <v>1107.10011272</v>
      </c>
      <c r="J25" s="37">
        <v>1135.6269341500001</v>
      </c>
      <c r="K25" s="37">
        <v>1152.4426518399998</v>
      </c>
      <c r="L25" s="37">
        <v>1825.69755347</v>
      </c>
      <c r="M25" s="37">
        <v>2199.6553579400002</v>
      </c>
      <c r="N25" s="37">
        <v>15043.247489060001</v>
      </c>
      <c r="O25" s="2"/>
      <c r="P25" s="2"/>
    </row>
    <row r="26" spans="1:16">
      <c r="A26" s="5" t="s">
        <v>61</v>
      </c>
      <c r="B26" s="37">
        <v>17.829104210000001</v>
      </c>
      <c r="C26" s="37">
        <v>23.029390220000003</v>
      </c>
      <c r="D26" s="37">
        <v>21.023971249999999</v>
      </c>
      <c r="E26" s="37">
        <v>21.003780170000002</v>
      </c>
      <c r="F26" s="37">
        <v>23.863566490000004</v>
      </c>
      <c r="G26" s="37">
        <v>22.135788480000002</v>
      </c>
      <c r="H26" s="37">
        <v>22.671344799999996</v>
      </c>
      <c r="I26" s="37">
        <v>15.13348356</v>
      </c>
      <c r="J26" s="37">
        <v>54.145637030000003</v>
      </c>
      <c r="K26" s="37">
        <v>55.738840689999996</v>
      </c>
      <c r="L26" s="37">
        <v>64.255904099999995</v>
      </c>
      <c r="M26" s="37">
        <v>196.56456359999999</v>
      </c>
      <c r="N26" s="37">
        <v>537.39537459999997</v>
      </c>
      <c r="O26" s="2"/>
      <c r="P26" s="2"/>
    </row>
    <row r="27" spans="1:16">
      <c r="A27" s="5" t="s">
        <v>62</v>
      </c>
      <c r="B27" s="37">
        <v>1099.39504895</v>
      </c>
      <c r="C27" s="37">
        <v>1130.0875776099999</v>
      </c>
      <c r="D27" s="37">
        <v>1126.2724474200002</v>
      </c>
      <c r="E27" s="37">
        <v>1106.7432237099999</v>
      </c>
      <c r="F27" s="37">
        <v>1144.71392281</v>
      </c>
      <c r="G27" s="37">
        <v>1178.0148692800001</v>
      </c>
      <c r="H27" s="37">
        <v>1158.0654177399997</v>
      </c>
      <c r="I27" s="37">
        <v>1578.80564777</v>
      </c>
      <c r="J27" s="37">
        <v>1149.2514491900001</v>
      </c>
      <c r="K27" s="37">
        <v>1151.6402152400001</v>
      </c>
      <c r="L27" s="37">
        <v>1177.35978654</v>
      </c>
      <c r="M27" s="37">
        <v>2170.5689879199999</v>
      </c>
      <c r="N27" s="37">
        <v>15170.918594180001</v>
      </c>
      <c r="O27" s="2"/>
      <c r="P27" s="2"/>
    </row>
    <row r="28" spans="1:16">
      <c r="A28" s="5" t="s">
        <v>63</v>
      </c>
      <c r="B28" s="37">
        <v>63.91122</v>
      </c>
      <c r="C28" s="37">
        <v>2151.8563920000001</v>
      </c>
      <c r="D28" s="37">
        <v>72.041157659999996</v>
      </c>
      <c r="E28" s="37">
        <v>71.687849810000003</v>
      </c>
      <c r="F28" s="37">
        <v>71.485994409999989</v>
      </c>
      <c r="G28" s="37">
        <v>72.144464499999998</v>
      </c>
      <c r="H28" s="37">
        <v>72.079535329999999</v>
      </c>
      <c r="I28" s="37">
        <v>73.059081230000004</v>
      </c>
      <c r="J28" s="37">
        <v>73.170613840000001</v>
      </c>
      <c r="K28" s="37">
        <v>73.560119329999992</v>
      </c>
      <c r="L28" s="37">
        <v>67.027975409999996</v>
      </c>
      <c r="M28" s="37">
        <v>1063.9112206900002</v>
      </c>
      <c r="N28" s="37">
        <v>3925.9356242100002</v>
      </c>
      <c r="O28" s="2"/>
      <c r="P28" s="2"/>
    </row>
    <row r="29" spans="1:16">
      <c r="A29" s="5" t="s">
        <v>12</v>
      </c>
      <c r="B29" s="37">
        <v>68.002601220000003</v>
      </c>
      <c r="C29" s="37">
        <v>97.560224309999995</v>
      </c>
      <c r="D29" s="37">
        <v>115.21797140999999</v>
      </c>
      <c r="E29" s="37">
        <v>89.528992500000001</v>
      </c>
      <c r="F29" s="37">
        <v>106.31576337999999</v>
      </c>
      <c r="G29" s="37">
        <v>123.06423921000001</v>
      </c>
      <c r="H29" s="37">
        <v>147.92180400000001</v>
      </c>
      <c r="I29" s="37">
        <v>135.29562143999999</v>
      </c>
      <c r="J29" s="37">
        <v>129.1769208</v>
      </c>
      <c r="K29" s="37">
        <v>127.0905202</v>
      </c>
      <c r="L29" s="37">
        <v>195.49831973000002</v>
      </c>
      <c r="M29" s="37">
        <v>372.60676355999999</v>
      </c>
      <c r="N29" s="37">
        <v>1707.2797417599998</v>
      </c>
      <c r="O29" s="2"/>
      <c r="P29" s="2"/>
    </row>
    <row r="30" spans="1:16">
      <c r="A30" s="5" t="s">
        <v>64</v>
      </c>
      <c r="B30" s="37">
        <v>250.57107353000001</v>
      </c>
      <c r="C30" s="37">
        <v>246.13039433</v>
      </c>
      <c r="D30" s="37">
        <v>255.41661640999999</v>
      </c>
      <c r="E30" s="37">
        <v>271.55111932</v>
      </c>
      <c r="F30" s="37">
        <v>366.31513842999999</v>
      </c>
      <c r="G30" s="37">
        <v>258.52984458999998</v>
      </c>
      <c r="H30" s="37">
        <v>257.13623321</v>
      </c>
      <c r="I30" s="37">
        <v>255.81393724</v>
      </c>
      <c r="J30" s="37">
        <v>358.88353048000005</v>
      </c>
      <c r="K30" s="37">
        <v>411.50847342000003</v>
      </c>
      <c r="L30" s="37">
        <v>424.56981705999999</v>
      </c>
      <c r="M30" s="37">
        <v>469.54685169999999</v>
      </c>
      <c r="N30" s="37">
        <v>3825.9730297199999</v>
      </c>
      <c r="O30" s="2"/>
      <c r="P30" s="2"/>
    </row>
    <row r="31" spans="1:16" ht="4.5" customHeight="1">
      <c r="A31" s="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"/>
      <c r="P31" s="2"/>
    </row>
    <row r="32" spans="1:16" s="10" customFormat="1">
      <c r="A32" s="26" t="s">
        <v>44</v>
      </c>
      <c r="B32" s="36">
        <v>5071.3481519399993</v>
      </c>
      <c r="C32" s="36">
        <v>9400.3905598299989</v>
      </c>
      <c r="D32" s="36">
        <v>7117.7288187999993</v>
      </c>
      <c r="E32" s="36">
        <v>7891.5098972200012</v>
      </c>
      <c r="F32" s="36">
        <v>8039.3818028500009</v>
      </c>
      <c r="G32" s="36">
        <v>9711.0121855899997</v>
      </c>
      <c r="H32" s="36">
        <v>8526.2782786900007</v>
      </c>
      <c r="I32" s="36">
        <v>8972.03340088</v>
      </c>
      <c r="J32" s="36">
        <v>5867.7466283599997</v>
      </c>
      <c r="K32" s="36">
        <v>7017.0089498500001</v>
      </c>
      <c r="L32" s="36">
        <v>9317.2383104500004</v>
      </c>
      <c r="M32" s="36">
        <v>16418.127182159998</v>
      </c>
      <c r="N32" s="36">
        <v>103349.80416662</v>
      </c>
    </row>
    <row r="33" spans="1:16" s="10" customFormat="1">
      <c r="A33" s="26" t="s">
        <v>65</v>
      </c>
      <c r="B33" s="36">
        <v>351.89387746</v>
      </c>
      <c r="C33" s="36">
        <v>567.66099672999997</v>
      </c>
      <c r="D33" s="36">
        <v>469.36569665000002</v>
      </c>
      <c r="E33" s="36">
        <v>459.29940563000002</v>
      </c>
      <c r="F33" s="36">
        <v>726.32508640000003</v>
      </c>
      <c r="G33" s="36">
        <v>507.36087064000003</v>
      </c>
      <c r="H33" s="36">
        <v>594.94943798999998</v>
      </c>
      <c r="I33" s="36">
        <v>679.73381757000004</v>
      </c>
      <c r="J33" s="36">
        <v>445.79648863</v>
      </c>
      <c r="K33" s="36">
        <v>524.21276568999997</v>
      </c>
      <c r="L33" s="36">
        <v>764.85764103999998</v>
      </c>
      <c r="M33" s="36">
        <v>1169.37313389</v>
      </c>
      <c r="N33" s="36">
        <v>7260.8292183199992</v>
      </c>
    </row>
    <row r="34" spans="1:16">
      <c r="A34" s="5" t="s">
        <v>66</v>
      </c>
      <c r="B34" s="37">
        <v>304.96751510000001</v>
      </c>
      <c r="C34" s="37">
        <v>508.44242084000001</v>
      </c>
      <c r="D34" s="37">
        <v>401.12045238000002</v>
      </c>
      <c r="E34" s="37">
        <v>404.39985210000003</v>
      </c>
      <c r="F34" s="37">
        <v>652.21308818</v>
      </c>
      <c r="G34" s="37">
        <v>419.08070809000003</v>
      </c>
      <c r="H34" s="37">
        <v>516.68586276999997</v>
      </c>
      <c r="I34" s="37">
        <v>622.37542972000006</v>
      </c>
      <c r="J34" s="37">
        <v>387.11607982999999</v>
      </c>
      <c r="K34" s="37">
        <v>464.07481415999996</v>
      </c>
      <c r="L34" s="37">
        <v>662.75380077</v>
      </c>
      <c r="M34" s="37">
        <v>1017.67505241</v>
      </c>
      <c r="N34" s="37">
        <v>6360.905076349999</v>
      </c>
      <c r="O34" s="2"/>
      <c r="P34" s="2"/>
    </row>
    <row r="35" spans="1:16">
      <c r="A35" s="5" t="s">
        <v>67</v>
      </c>
      <c r="B35" s="37">
        <v>46.926362359999999</v>
      </c>
      <c r="C35" s="37">
        <v>59.218575890000004</v>
      </c>
      <c r="D35" s="37">
        <v>68.245244270000001</v>
      </c>
      <c r="E35" s="37">
        <v>54.899553529999999</v>
      </c>
      <c r="F35" s="37">
        <v>74.111998220000018</v>
      </c>
      <c r="G35" s="37">
        <v>88.28016255</v>
      </c>
      <c r="H35" s="37">
        <v>78.263575220000007</v>
      </c>
      <c r="I35" s="37">
        <v>57.35838785</v>
      </c>
      <c r="J35" s="37">
        <v>58.680408800000002</v>
      </c>
      <c r="K35" s="37">
        <v>60.137951530000002</v>
      </c>
      <c r="L35" s="37">
        <v>102.10384026999999</v>
      </c>
      <c r="M35" s="37">
        <v>151.69808148000001</v>
      </c>
      <c r="N35" s="37">
        <v>899.92414197000005</v>
      </c>
      <c r="O35" s="2"/>
      <c r="P35" s="2"/>
    </row>
    <row r="36" spans="1:16" s="10" customFormat="1">
      <c r="A36" s="26" t="s">
        <v>68</v>
      </c>
      <c r="B36" s="36">
        <v>598.79872883000007</v>
      </c>
      <c r="C36" s="36">
        <v>720.93842569000014</v>
      </c>
      <c r="D36" s="36">
        <v>864.16023183000016</v>
      </c>
      <c r="E36" s="36">
        <v>970.12891500000012</v>
      </c>
      <c r="F36" s="36">
        <v>1059.1148770500001</v>
      </c>
      <c r="G36" s="36">
        <v>984.06447982999987</v>
      </c>
      <c r="H36" s="36">
        <v>838.82238490000009</v>
      </c>
      <c r="I36" s="36">
        <v>1001.5539024799999</v>
      </c>
      <c r="J36" s="36">
        <v>963.35699502999989</v>
      </c>
      <c r="K36" s="36">
        <v>1096.6250170100002</v>
      </c>
      <c r="L36" s="36">
        <v>1132.5003460799996</v>
      </c>
      <c r="M36" s="36">
        <v>1618.36817443</v>
      </c>
      <c r="N36" s="36">
        <v>11848.432478159999</v>
      </c>
    </row>
    <row r="37" spans="1:16">
      <c r="A37" s="5" t="s">
        <v>69</v>
      </c>
      <c r="B37" s="37">
        <v>593.15413733000003</v>
      </c>
      <c r="C37" s="37">
        <v>715.10043819000009</v>
      </c>
      <c r="D37" s="37">
        <v>858.32909587000017</v>
      </c>
      <c r="E37" s="37">
        <v>958.69819954000013</v>
      </c>
      <c r="F37" s="37">
        <v>1049.46201825</v>
      </c>
      <c r="G37" s="37">
        <v>975.85268666999991</v>
      </c>
      <c r="H37" s="37">
        <v>832.81744741000011</v>
      </c>
      <c r="I37" s="37">
        <v>989.74614242999996</v>
      </c>
      <c r="J37" s="37">
        <v>955.49273571999993</v>
      </c>
      <c r="K37" s="37">
        <v>1088.1755440400002</v>
      </c>
      <c r="L37" s="37">
        <v>1123.0543759199998</v>
      </c>
      <c r="M37" s="37">
        <v>1601.2947422499999</v>
      </c>
      <c r="N37" s="37">
        <v>11741.17756362</v>
      </c>
      <c r="O37" s="2"/>
      <c r="P37" s="2"/>
    </row>
    <row r="38" spans="1:16">
      <c r="A38" s="5" t="s">
        <v>70</v>
      </c>
      <c r="B38" s="37">
        <v>5.6445914999999998</v>
      </c>
      <c r="C38" s="37">
        <v>5.8379874999999997</v>
      </c>
      <c r="D38" s="37">
        <v>5.8311359600000001</v>
      </c>
      <c r="E38" s="37">
        <v>11.43071546</v>
      </c>
      <c r="F38" s="37">
        <v>9.6528588000000006</v>
      </c>
      <c r="G38" s="37">
        <v>8.2117931600000009</v>
      </c>
      <c r="H38" s="37">
        <v>6.0049374900000005</v>
      </c>
      <c r="I38" s="37">
        <v>11.807760050000001</v>
      </c>
      <c r="J38" s="37">
        <v>7.8642593099999996</v>
      </c>
      <c r="K38" s="37">
        <v>8.4494729700000004</v>
      </c>
      <c r="L38" s="37">
        <v>9.4459701599999999</v>
      </c>
      <c r="M38" s="37">
        <v>17.073432180000001</v>
      </c>
      <c r="N38" s="37">
        <v>107.25491454</v>
      </c>
      <c r="O38" s="2"/>
      <c r="P38" s="2"/>
    </row>
    <row r="39" spans="1:16" s="10" customFormat="1">
      <c r="A39" s="26" t="s">
        <v>71</v>
      </c>
      <c r="B39" s="36">
        <v>93.813569999999999</v>
      </c>
      <c r="C39" s="36">
        <v>1755.4023026</v>
      </c>
      <c r="D39" s="36">
        <v>553.18289496</v>
      </c>
      <c r="E39" s="36">
        <v>394.83980502999998</v>
      </c>
      <c r="F39" s="36">
        <v>280.09021908000005</v>
      </c>
      <c r="G39" s="36">
        <v>739.22626606999995</v>
      </c>
      <c r="H39" s="36">
        <v>532.00606066</v>
      </c>
      <c r="I39" s="36">
        <v>835.08245076000003</v>
      </c>
      <c r="J39" s="36">
        <v>322.67060762</v>
      </c>
      <c r="K39" s="36">
        <v>232.96141771000001</v>
      </c>
      <c r="L39" s="36">
        <v>336.56142555999998</v>
      </c>
      <c r="M39" s="36">
        <v>2896.1245852799998</v>
      </c>
      <c r="N39" s="36">
        <v>8971.9616053300015</v>
      </c>
    </row>
    <row r="40" spans="1:16">
      <c r="A40" s="5" t="s">
        <v>13</v>
      </c>
      <c r="B40" s="37">
        <v>93.813569999999999</v>
      </c>
      <c r="C40" s="37">
        <v>1755.4023026</v>
      </c>
      <c r="D40" s="37">
        <v>553.18289496</v>
      </c>
      <c r="E40" s="37">
        <v>394.83980502999998</v>
      </c>
      <c r="F40" s="37">
        <v>280.09021908000005</v>
      </c>
      <c r="G40" s="37">
        <v>739.22626606999995</v>
      </c>
      <c r="H40" s="37">
        <v>532.00606066</v>
      </c>
      <c r="I40" s="37">
        <v>835.08245076000003</v>
      </c>
      <c r="J40" s="37">
        <v>322.67060762</v>
      </c>
      <c r="K40" s="37">
        <v>232.96141771000001</v>
      </c>
      <c r="L40" s="37">
        <v>336.56142555999998</v>
      </c>
      <c r="M40" s="37">
        <v>2896.1245852799998</v>
      </c>
      <c r="N40" s="37">
        <v>8971.9616053300015</v>
      </c>
      <c r="O40" s="2"/>
      <c r="P40" s="2"/>
    </row>
    <row r="41" spans="1:16" s="10" customFormat="1">
      <c r="A41" s="30" t="s">
        <v>72</v>
      </c>
      <c r="B41" s="36">
        <v>2998.6137472399996</v>
      </c>
      <c r="C41" s="36">
        <v>2972.6407995299996</v>
      </c>
      <c r="D41" s="36">
        <v>2654.99309361</v>
      </c>
      <c r="E41" s="36">
        <v>2263.8990421800004</v>
      </c>
      <c r="F41" s="36">
        <v>2547.2927037200002</v>
      </c>
      <c r="G41" s="36">
        <v>1913.2451292500002</v>
      </c>
      <c r="H41" s="36">
        <v>2739.5216628599997</v>
      </c>
      <c r="I41" s="36">
        <v>2265.0535841000005</v>
      </c>
      <c r="J41" s="36">
        <v>1995.1886702300001</v>
      </c>
      <c r="K41" s="36">
        <v>464.00301113</v>
      </c>
      <c r="L41" s="36">
        <v>3718.4914559500003</v>
      </c>
      <c r="M41" s="36">
        <v>4804.6740301099999</v>
      </c>
      <c r="N41" s="36">
        <v>31337.616929910004</v>
      </c>
    </row>
    <row r="42" spans="1:16">
      <c r="A42" s="5" t="s">
        <v>14</v>
      </c>
      <c r="B42" s="37">
        <v>2998.6137472399996</v>
      </c>
      <c r="C42" s="37">
        <v>2972.6407995299996</v>
      </c>
      <c r="D42" s="37">
        <v>2654.99309361</v>
      </c>
      <c r="E42" s="37">
        <v>2263.8990421800004</v>
      </c>
      <c r="F42" s="37">
        <v>2547.2927037200002</v>
      </c>
      <c r="G42" s="37">
        <v>1913.2451292500002</v>
      </c>
      <c r="H42" s="37">
        <v>2739.5216628599997</v>
      </c>
      <c r="I42" s="37">
        <v>2265.0535841000005</v>
      </c>
      <c r="J42" s="37">
        <v>1995.1886702300001</v>
      </c>
      <c r="K42" s="37">
        <v>464.00301113</v>
      </c>
      <c r="L42" s="37">
        <v>3718.4914559500003</v>
      </c>
      <c r="M42" s="37">
        <v>4804.6740301099999</v>
      </c>
      <c r="N42" s="37">
        <v>31337.616929910004</v>
      </c>
      <c r="O42" s="2"/>
      <c r="P42" s="2"/>
    </row>
    <row r="43" spans="1:16" s="2" customFormat="1" ht="14.25">
      <c r="A43" s="26" t="s">
        <v>15</v>
      </c>
      <c r="B43" s="37">
        <v>24.71638797</v>
      </c>
      <c r="C43" s="37">
        <v>27.456878920000001</v>
      </c>
      <c r="D43" s="37">
        <v>29.456995499999998</v>
      </c>
      <c r="E43" s="37">
        <v>27.360585090000001</v>
      </c>
      <c r="F43" s="37">
        <v>28.419320930000001</v>
      </c>
      <c r="G43" s="37">
        <v>27.925551800000001</v>
      </c>
      <c r="H43" s="37">
        <v>29.730460369999999</v>
      </c>
      <c r="I43" s="37">
        <v>28.788905289999999</v>
      </c>
      <c r="J43" s="37">
        <v>30.558982230000002</v>
      </c>
      <c r="K43" s="37">
        <v>28.853543979999998</v>
      </c>
      <c r="L43" s="37">
        <v>37.390820869999999</v>
      </c>
      <c r="M43" s="37">
        <v>50.113720170000001</v>
      </c>
      <c r="N43" s="37">
        <v>370.77215311999998</v>
      </c>
    </row>
    <row r="44" spans="1:16">
      <c r="A44" s="5" t="s">
        <v>73</v>
      </c>
      <c r="B44" s="37">
        <v>24.71638797</v>
      </c>
      <c r="C44" s="37">
        <v>27.456878920000001</v>
      </c>
      <c r="D44" s="37">
        <v>29.456995499999998</v>
      </c>
      <c r="E44" s="37">
        <v>27.360585090000001</v>
      </c>
      <c r="F44" s="37">
        <v>28.419320930000001</v>
      </c>
      <c r="G44" s="37">
        <v>27.925551800000001</v>
      </c>
      <c r="H44" s="37">
        <v>29.730460369999999</v>
      </c>
      <c r="I44" s="37">
        <v>28.788905289999999</v>
      </c>
      <c r="J44" s="37">
        <v>30.558982230000002</v>
      </c>
      <c r="K44" s="37">
        <v>28.853543979999998</v>
      </c>
      <c r="L44" s="37">
        <v>37.390820869999999</v>
      </c>
      <c r="M44" s="37">
        <v>50.113720170000001</v>
      </c>
      <c r="N44" s="37">
        <v>370.77215311999998</v>
      </c>
      <c r="O44" s="2"/>
      <c r="P44" s="2"/>
    </row>
    <row r="45" spans="1:16">
      <c r="A45" s="5" t="s">
        <v>40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"/>
      <c r="P45" s="2"/>
    </row>
    <row r="46" spans="1:16">
      <c r="A46" s="5" t="s">
        <v>127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/>
      <c r="N46" s="37">
        <v>0</v>
      </c>
      <c r="O46" s="2"/>
      <c r="P46" s="2"/>
    </row>
    <row r="47" spans="1:16" s="10" customFormat="1">
      <c r="A47" s="26" t="s">
        <v>16</v>
      </c>
      <c r="B47" s="36">
        <v>798.36153006000006</v>
      </c>
      <c r="C47" s="36">
        <v>2746.7310811699995</v>
      </c>
      <c r="D47" s="36">
        <v>1833.0017459599999</v>
      </c>
      <c r="E47" s="36">
        <v>3270.1053221800003</v>
      </c>
      <c r="F47" s="36">
        <v>2776.2317129200005</v>
      </c>
      <c r="G47" s="36">
        <v>5030.7114588699997</v>
      </c>
      <c r="H47" s="36">
        <v>2957.12764049</v>
      </c>
      <c r="I47" s="36">
        <v>3465.7886977600001</v>
      </c>
      <c r="J47" s="36">
        <v>1596.6234141599998</v>
      </c>
      <c r="K47" s="36">
        <v>3842.6282834200001</v>
      </c>
      <c r="L47" s="36">
        <v>2402.6949726199996</v>
      </c>
      <c r="M47" s="36">
        <v>4599.03295738</v>
      </c>
      <c r="N47" s="36">
        <v>35319.038816989996</v>
      </c>
    </row>
    <row r="48" spans="1:16">
      <c r="A48" s="5" t="s">
        <v>74</v>
      </c>
      <c r="B48" s="37">
        <v>650.74640396000007</v>
      </c>
      <c r="C48" s="37">
        <v>2398.2583637599996</v>
      </c>
      <c r="D48" s="37">
        <v>1355.6050656899999</v>
      </c>
      <c r="E48" s="37">
        <v>2751.7891414700002</v>
      </c>
      <c r="F48" s="37">
        <v>2217.0879897999998</v>
      </c>
      <c r="G48" s="37">
        <v>2883.5035873400002</v>
      </c>
      <c r="H48" s="37">
        <v>2450.7504378899998</v>
      </c>
      <c r="I48" s="37">
        <v>2947.5785501400001</v>
      </c>
      <c r="J48" s="37">
        <v>1261.16117429</v>
      </c>
      <c r="K48" s="37">
        <v>1542.88961363</v>
      </c>
      <c r="L48" s="37">
        <v>1546.0949313699998</v>
      </c>
      <c r="M48" s="37">
        <v>3553.3511386499995</v>
      </c>
      <c r="N48" s="37">
        <v>25558.816397989998</v>
      </c>
      <c r="O48" s="2"/>
      <c r="P48" s="2"/>
    </row>
    <row r="49" spans="1:16">
      <c r="A49" s="5" t="s">
        <v>75</v>
      </c>
      <c r="B49" s="37">
        <v>2.5985494900000004</v>
      </c>
      <c r="C49" s="37">
        <v>3.9503194100000001</v>
      </c>
      <c r="D49" s="37">
        <v>4.6283622300000005</v>
      </c>
      <c r="E49" s="37">
        <v>3.6040589000000001</v>
      </c>
      <c r="F49" s="37">
        <v>4.1895541600000001</v>
      </c>
      <c r="G49" s="37">
        <v>4.0966170200000001</v>
      </c>
      <c r="H49" s="37">
        <v>3.7393686600000002</v>
      </c>
      <c r="I49" s="37">
        <v>3.6019870599999999</v>
      </c>
      <c r="J49" s="37">
        <v>4.4585263600000005</v>
      </c>
      <c r="K49" s="37">
        <v>3.8153205299999997</v>
      </c>
      <c r="L49" s="37">
        <v>6.1590992300000007</v>
      </c>
      <c r="M49" s="37">
        <v>15.213303789999999</v>
      </c>
      <c r="N49" s="37">
        <v>60.055066840000002</v>
      </c>
      <c r="O49" s="2"/>
      <c r="P49" s="2"/>
    </row>
    <row r="50" spans="1:16">
      <c r="A50" s="5" t="s">
        <v>76</v>
      </c>
      <c r="B50" s="37">
        <v>68.725461999999993</v>
      </c>
      <c r="C50" s="37">
        <v>219.94910792000002</v>
      </c>
      <c r="D50" s="37">
        <v>269.77598958999999</v>
      </c>
      <c r="E50" s="37">
        <v>263.94141924000002</v>
      </c>
      <c r="F50" s="37">
        <v>381.98049943000001</v>
      </c>
      <c r="G50" s="37">
        <v>217.99326901999999</v>
      </c>
      <c r="H50" s="37">
        <v>313.06668234000006</v>
      </c>
      <c r="I50" s="37">
        <v>312.55921399000005</v>
      </c>
      <c r="J50" s="37">
        <v>157.96583143000001</v>
      </c>
      <c r="K50" s="37">
        <v>276.43158363999999</v>
      </c>
      <c r="L50" s="37">
        <v>706.41704848000006</v>
      </c>
      <c r="M50" s="37">
        <v>652.66535433999991</v>
      </c>
      <c r="N50" s="37">
        <v>3841.4714614200002</v>
      </c>
      <c r="O50" s="2"/>
      <c r="P50" s="2"/>
    </row>
    <row r="51" spans="1:16">
      <c r="A51" s="5" t="s">
        <v>109</v>
      </c>
      <c r="B51" s="37">
        <v>0</v>
      </c>
      <c r="C51" s="37">
        <v>1.9350797999999998</v>
      </c>
      <c r="D51" s="37">
        <v>0.96367336000000003</v>
      </c>
      <c r="E51" s="37">
        <v>73.535371940000005</v>
      </c>
      <c r="F51" s="37">
        <v>51.508064979999993</v>
      </c>
      <c r="G51" s="37">
        <v>27.41107427</v>
      </c>
      <c r="H51" s="37">
        <v>53.19344452</v>
      </c>
      <c r="I51" s="37">
        <v>1.1466371800000001</v>
      </c>
      <c r="J51" s="37">
        <v>42.114082379999999</v>
      </c>
      <c r="K51" s="37">
        <v>39.566147489999999</v>
      </c>
      <c r="L51" s="37">
        <v>19.010066860000002</v>
      </c>
      <c r="M51" s="37">
        <v>39.580480469999998</v>
      </c>
      <c r="N51" s="37">
        <v>349.96412324999994</v>
      </c>
      <c r="O51" s="2"/>
      <c r="P51" s="2"/>
    </row>
    <row r="52" spans="1:16">
      <c r="A52" s="5" t="s">
        <v>17</v>
      </c>
      <c r="B52" s="37">
        <v>76.291114609999994</v>
      </c>
      <c r="C52" s="37">
        <v>122.63821028</v>
      </c>
      <c r="D52" s="37">
        <v>202.02865509</v>
      </c>
      <c r="E52" s="37">
        <v>177.23533063000002</v>
      </c>
      <c r="F52" s="37">
        <v>121.46560454999999</v>
      </c>
      <c r="G52" s="37">
        <v>1897.7069112199999</v>
      </c>
      <c r="H52" s="37">
        <v>136.37770708000002</v>
      </c>
      <c r="I52" s="37">
        <v>200.90230939000003</v>
      </c>
      <c r="J52" s="37">
        <v>130.92379969999999</v>
      </c>
      <c r="K52" s="37">
        <v>1979.9256181300002</v>
      </c>
      <c r="L52" s="37">
        <v>125.01382667999999</v>
      </c>
      <c r="M52" s="37">
        <v>338.22268013000001</v>
      </c>
      <c r="N52" s="37">
        <v>5508.7317674900005</v>
      </c>
      <c r="O52" s="2"/>
      <c r="P52" s="2"/>
    </row>
    <row r="53" spans="1:16" s="10" customFormat="1">
      <c r="A53" s="26" t="s">
        <v>77</v>
      </c>
      <c r="B53" s="36">
        <v>38.421954020000001</v>
      </c>
      <c r="C53" s="36">
        <v>55.674254390000002</v>
      </c>
      <c r="D53" s="36">
        <v>128.03556712</v>
      </c>
      <c r="E53" s="36">
        <v>54.845301300000003</v>
      </c>
      <c r="F53" s="36">
        <v>121.69582139000001</v>
      </c>
      <c r="G53" s="36">
        <v>57.102363820000001</v>
      </c>
      <c r="H53" s="36">
        <v>53.486632149999998</v>
      </c>
      <c r="I53" s="36">
        <v>72.595438590000001</v>
      </c>
      <c r="J53" s="36">
        <v>58.068561809999991</v>
      </c>
      <c r="K53" s="36">
        <v>63.369410830000007</v>
      </c>
      <c r="L53" s="36">
        <v>94.68540879999999</v>
      </c>
      <c r="M53" s="36">
        <v>147.51997850000001</v>
      </c>
      <c r="N53" s="36">
        <v>945.50069271999996</v>
      </c>
    </row>
    <row r="54" spans="1:16">
      <c r="A54" s="5" t="s">
        <v>18</v>
      </c>
      <c r="B54" s="37">
        <v>38.421954020000001</v>
      </c>
      <c r="C54" s="37">
        <v>55.674254390000002</v>
      </c>
      <c r="D54" s="37">
        <v>128.03556712</v>
      </c>
      <c r="E54" s="37">
        <v>54.845301300000003</v>
      </c>
      <c r="F54" s="37">
        <v>121.69582139000001</v>
      </c>
      <c r="G54" s="37">
        <v>57.102363820000001</v>
      </c>
      <c r="H54" s="37">
        <v>53.486632149999998</v>
      </c>
      <c r="I54" s="37">
        <v>72.595438590000001</v>
      </c>
      <c r="J54" s="37">
        <v>58.068561809999991</v>
      </c>
      <c r="K54" s="37">
        <v>63.369410830000007</v>
      </c>
      <c r="L54" s="37">
        <v>94.68540879999999</v>
      </c>
      <c r="M54" s="37">
        <v>147.51997850000001</v>
      </c>
      <c r="N54" s="37">
        <v>945.50069271999996</v>
      </c>
      <c r="O54" s="2"/>
      <c r="P54" s="2"/>
    </row>
    <row r="55" spans="1:16" s="10" customFormat="1">
      <c r="A55" s="26" t="s">
        <v>19</v>
      </c>
      <c r="B55" s="36">
        <v>76.534341670000003</v>
      </c>
      <c r="C55" s="36">
        <v>65.888590669999999</v>
      </c>
      <c r="D55" s="36">
        <v>47.038581669999999</v>
      </c>
      <c r="E55" s="36">
        <v>65.888581670000008</v>
      </c>
      <c r="F55" s="36">
        <v>58.419543650000001</v>
      </c>
      <c r="G55" s="36">
        <v>57.441562659999995</v>
      </c>
      <c r="H55" s="36">
        <v>57.441562659999995</v>
      </c>
      <c r="I55" s="36">
        <v>57.441562659999995</v>
      </c>
      <c r="J55" s="36">
        <v>57.441562659999995</v>
      </c>
      <c r="K55" s="36">
        <v>57.441562659999995</v>
      </c>
      <c r="L55" s="36">
        <v>57.441562659999995</v>
      </c>
      <c r="M55" s="36">
        <v>122.61492875</v>
      </c>
      <c r="N55" s="36">
        <v>781.03394404000005</v>
      </c>
    </row>
    <row r="56" spans="1:16">
      <c r="A56" s="5" t="s">
        <v>20</v>
      </c>
      <c r="B56" s="37">
        <v>76.534341670000003</v>
      </c>
      <c r="C56" s="37">
        <v>65.888590669999999</v>
      </c>
      <c r="D56" s="37">
        <v>47.038581669999999</v>
      </c>
      <c r="E56" s="37">
        <v>65.888581670000008</v>
      </c>
      <c r="F56" s="37">
        <v>58.419543650000001</v>
      </c>
      <c r="G56" s="37">
        <v>57.441562659999995</v>
      </c>
      <c r="H56" s="37">
        <v>57.441562659999995</v>
      </c>
      <c r="I56" s="37">
        <v>57.441562659999995</v>
      </c>
      <c r="J56" s="37">
        <v>57.441562659999995</v>
      </c>
      <c r="K56" s="37">
        <v>57.441562659999995</v>
      </c>
      <c r="L56" s="37">
        <v>57.441562659999995</v>
      </c>
      <c r="M56" s="37">
        <v>122.61492875</v>
      </c>
      <c r="N56" s="37">
        <v>781.03394404000005</v>
      </c>
      <c r="O56" s="2"/>
      <c r="P56" s="2"/>
    </row>
    <row r="57" spans="1:16" s="10" customFormat="1">
      <c r="A57" s="26" t="s">
        <v>21</v>
      </c>
      <c r="B57" s="36">
        <v>90.194014690000003</v>
      </c>
      <c r="C57" s="36">
        <v>487.99723012999999</v>
      </c>
      <c r="D57" s="36">
        <v>538.49401150000006</v>
      </c>
      <c r="E57" s="36">
        <v>385.14293914000001</v>
      </c>
      <c r="F57" s="36">
        <v>441.79251771000003</v>
      </c>
      <c r="G57" s="36">
        <v>393.93450264999996</v>
      </c>
      <c r="H57" s="36">
        <v>723.19243661000007</v>
      </c>
      <c r="I57" s="36">
        <v>565.99504166999998</v>
      </c>
      <c r="J57" s="36">
        <v>398.04134598999997</v>
      </c>
      <c r="K57" s="36">
        <v>706.91393742000002</v>
      </c>
      <c r="L57" s="36">
        <v>772.61467686999993</v>
      </c>
      <c r="M57" s="36">
        <v>1010.3056736500001</v>
      </c>
      <c r="N57" s="36">
        <v>6514.6183280300002</v>
      </c>
    </row>
    <row r="58" spans="1:16">
      <c r="A58" s="5" t="s">
        <v>114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2"/>
      <c r="P58" s="2"/>
    </row>
    <row r="59" spans="1:16">
      <c r="A59" s="5" t="s">
        <v>113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3.6617384300000002</v>
      </c>
      <c r="N59" s="37">
        <v>3.6617384300000002</v>
      </c>
      <c r="O59" s="2"/>
      <c r="P59" s="2"/>
    </row>
    <row r="60" spans="1:16">
      <c r="A60" s="5" t="s">
        <v>78</v>
      </c>
      <c r="B60" s="37">
        <v>90.194014690000003</v>
      </c>
      <c r="C60" s="37">
        <v>487.99723012999999</v>
      </c>
      <c r="D60" s="37">
        <v>538.49401150000006</v>
      </c>
      <c r="E60" s="37">
        <v>385.14293914000001</v>
      </c>
      <c r="F60" s="37">
        <v>441.79251771000003</v>
      </c>
      <c r="G60" s="37">
        <v>393.93450264999996</v>
      </c>
      <c r="H60" s="37">
        <v>723.19007261000013</v>
      </c>
      <c r="I60" s="37">
        <v>561.99561359999996</v>
      </c>
      <c r="J60" s="37">
        <v>394.70658058999999</v>
      </c>
      <c r="K60" s="37">
        <v>705.66105160000006</v>
      </c>
      <c r="L60" s="37">
        <v>770.44172393999997</v>
      </c>
      <c r="M60" s="37">
        <v>877.40633194000009</v>
      </c>
      <c r="N60" s="37">
        <v>6370.9565901000005</v>
      </c>
      <c r="O60" s="2"/>
      <c r="P60" s="2"/>
    </row>
    <row r="61" spans="1:16">
      <c r="A61" s="5" t="s">
        <v>50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2.3640000000000002E-3</v>
      </c>
      <c r="I61" s="37">
        <v>3.99942807</v>
      </c>
      <c r="J61" s="37">
        <v>3.3347653999999998</v>
      </c>
      <c r="K61" s="37">
        <v>1.2528858200000001</v>
      </c>
      <c r="L61" s="37">
        <v>2.1729529299999997</v>
      </c>
      <c r="M61" s="37">
        <v>129.23760328</v>
      </c>
      <c r="N61" s="37">
        <v>139.9999995</v>
      </c>
      <c r="O61" s="2"/>
      <c r="P61" s="2"/>
    </row>
    <row r="62" spans="1:16">
      <c r="A62" s="5" t="s">
        <v>128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2"/>
      <c r="P62" s="2"/>
    </row>
    <row r="63" spans="1:16" s="10" customFormat="1">
      <c r="A63" s="26" t="s">
        <v>45</v>
      </c>
      <c r="B63" s="36">
        <v>73.485477720000006</v>
      </c>
      <c r="C63" s="36">
        <v>261.21514744000001</v>
      </c>
      <c r="D63" s="36">
        <v>333.92636214000004</v>
      </c>
      <c r="E63" s="36">
        <v>268.09898986999997</v>
      </c>
      <c r="F63" s="36">
        <v>442.09419147000006</v>
      </c>
      <c r="G63" s="36">
        <v>285.87799043000001</v>
      </c>
      <c r="H63" s="36">
        <v>351.46202355999998</v>
      </c>
      <c r="I63" s="36">
        <v>347.68682580999996</v>
      </c>
      <c r="J63" s="36">
        <v>330.31984872999993</v>
      </c>
      <c r="K63" s="36">
        <v>412.73519306999998</v>
      </c>
      <c r="L63" s="36">
        <v>456.24164884999999</v>
      </c>
      <c r="M63" s="36">
        <v>1005.44518249</v>
      </c>
      <c r="N63" s="36">
        <v>4568.5888815799999</v>
      </c>
    </row>
    <row r="64" spans="1:16" s="10" customFormat="1">
      <c r="A64" s="26" t="s">
        <v>79</v>
      </c>
      <c r="B64" s="36">
        <v>5.7347329599999997</v>
      </c>
      <c r="C64" s="36">
        <v>31.087756259999999</v>
      </c>
      <c r="D64" s="36">
        <v>19.877393470000001</v>
      </c>
      <c r="E64" s="36">
        <v>13.33512824</v>
      </c>
      <c r="F64" s="36">
        <v>23.658837139999999</v>
      </c>
      <c r="G64" s="36">
        <v>29.755553640000002</v>
      </c>
      <c r="H64" s="36">
        <v>16.136707810000001</v>
      </c>
      <c r="I64" s="36">
        <v>26.661173729999998</v>
      </c>
      <c r="J64" s="36">
        <v>54.1842142</v>
      </c>
      <c r="K64" s="36">
        <v>17.018341270000001</v>
      </c>
      <c r="L64" s="36">
        <v>53.845497850000001</v>
      </c>
      <c r="M64" s="36">
        <v>131.48269116</v>
      </c>
      <c r="N64" s="36">
        <v>422.77802773000002</v>
      </c>
    </row>
    <row r="65" spans="1:16">
      <c r="A65" s="5" t="s">
        <v>80</v>
      </c>
      <c r="B65" s="37">
        <v>5.7347329599999997</v>
      </c>
      <c r="C65" s="37">
        <v>27.688398379999999</v>
      </c>
      <c r="D65" s="37">
        <v>18.241183960000001</v>
      </c>
      <c r="E65" s="37">
        <v>11.65196549</v>
      </c>
      <c r="F65" s="37">
        <v>22.003084229999999</v>
      </c>
      <c r="G65" s="37">
        <v>28.137050730000002</v>
      </c>
      <c r="H65" s="37">
        <v>14.553029700000002</v>
      </c>
      <c r="I65" s="37">
        <v>24.673906179999999</v>
      </c>
      <c r="J65" s="37">
        <v>52.577497149999999</v>
      </c>
      <c r="K65" s="37">
        <v>15.411241220000001</v>
      </c>
      <c r="L65" s="37">
        <v>52.249279700000002</v>
      </c>
      <c r="M65" s="37">
        <v>124.95765896</v>
      </c>
      <c r="N65" s="37">
        <v>397.87902866000002</v>
      </c>
      <c r="O65" s="2"/>
      <c r="P65" s="2"/>
    </row>
    <row r="66" spans="1:16">
      <c r="A66" s="5" t="s">
        <v>81</v>
      </c>
      <c r="B66" s="37">
        <v>0</v>
      </c>
      <c r="C66" s="37">
        <v>3.3993578799999997</v>
      </c>
      <c r="D66" s="37">
        <v>1.63620951</v>
      </c>
      <c r="E66" s="37">
        <v>1.6831627499999999</v>
      </c>
      <c r="F66" s="37">
        <v>1.6557529099999999</v>
      </c>
      <c r="G66" s="37">
        <v>1.6185029099999999</v>
      </c>
      <c r="H66" s="37">
        <v>1.5836781100000001</v>
      </c>
      <c r="I66" s="37">
        <v>1.9872675500000001</v>
      </c>
      <c r="J66" s="37">
        <v>1.6067170500000001</v>
      </c>
      <c r="K66" s="37">
        <v>1.6071000500000001</v>
      </c>
      <c r="L66" s="37">
        <v>1.5962181500000001</v>
      </c>
      <c r="M66" s="37">
        <v>6.5250322000000001</v>
      </c>
      <c r="N66" s="37">
        <v>24.898999070000002</v>
      </c>
      <c r="O66" s="2"/>
      <c r="P66" s="2"/>
    </row>
    <row r="67" spans="1:16">
      <c r="A67" s="5" t="s">
        <v>129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/>
      <c r="N67" s="37">
        <v>0</v>
      </c>
      <c r="O67" s="2"/>
      <c r="P67" s="2"/>
    </row>
    <row r="68" spans="1:16" s="10" customFormat="1">
      <c r="A68" s="26" t="s">
        <v>51</v>
      </c>
      <c r="B68" s="36">
        <v>67.750744760000003</v>
      </c>
      <c r="C68" s="36">
        <v>230.12739118000002</v>
      </c>
      <c r="D68" s="36">
        <v>314.04896867000002</v>
      </c>
      <c r="E68" s="36">
        <v>254.76386162999998</v>
      </c>
      <c r="F68" s="36">
        <v>418.43535433000005</v>
      </c>
      <c r="G68" s="36">
        <v>256.12243678999999</v>
      </c>
      <c r="H68" s="36">
        <v>335.32531574999996</v>
      </c>
      <c r="I68" s="36">
        <v>321.02565207999999</v>
      </c>
      <c r="J68" s="36">
        <v>276.13563452999995</v>
      </c>
      <c r="K68" s="36">
        <v>395.71685179999997</v>
      </c>
      <c r="L68" s="36">
        <v>402.39615099999997</v>
      </c>
      <c r="M68" s="36">
        <v>873.96249132999992</v>
      </c>
      <c r="N68" s="36">
        <v>4145.8108538500001</v>
      </c>
    </row>
    <row r="69" spans="1:16">
      <c r="A69" s="5" t="s">
        <v>22</v>
      </c>
      <c r="B69" s="37">
        <v>62.385188240000005</v>
      </c>
      <c r="C69" s="37">
        <v>162.63269578000001</v>
      </c>
      <c r="D69" s="37">
        <v>269.70998780000002</v>
      </c>
      <c r="E69" s="37">
        <v>194.53630435999997</v>
      </c>
      <c r="F69" s="37">
        <v>366.07308627000003</v>
      </c>
      <c r="G69" s="37">
        <v>206.16560863000001</v>
      </c>
      <c r="H69" s="37">
        <v>276.05492057999999</v>
      </c>
      <c r="I69" s="37">
        <v>250.81366187</v>
      </c>
      <c r="J69" s="37">
        <v>219.76437994999998</v>
      </c>
      <c r="K69" s="37">
        <v>304.48922818</v>
      </c>
      <c r="L69" s="37">
        <v>336.12882648999999</v>
      </c>
      <c r="M69" s="37">
        <v>707.54045162999989</v>
      </c>
      <c r="N69" s="37">
        <v>3356.29433978</v>
      </c>
      <c r="O69" s="2"/>
      <c r="P69" s="2"/>
    </row>
    <row r="70" spans="1:16">
      <c r="A70" s="5" t="s">
        <v>82</v>
      </c>
      <c r="B70" s="37">
        <v>5.3655565200000002</v>
      </c>
      <c r="C70" s="37">
        <v>67.494695400000012</v>
      </c>
      <c r="D70" s="37">
        <v>44.338980870000007</v>
      </c>
      <c r="E70" s="37">
        <v>60.227557269999998</v>
      </c>
      <c r="F70" s="37">
        <v>52.362268060000005</v>
      </c>
      <c r="G70" s="37">
        <v>49.956828159999993</v>
      </c>
      <c r="H70" s="37">
        <v>59.27039517</v>
      </c>
      <c r="I70" s="37">
        <v>70.211990209999996</v>
      </c>
      <c r="J70" s="37">
        <v>56.371254579999999</v>
      </c>
      <c r="K70" s="37">
        <v>91.227623620000003</v>
      </c>
      <c r="L70" s="37">
        <v>66.267324509999995</v>
      </c>
      <c r="M70" s="37">
        <v>166.42203970000003</v>
      </c>
      <c r="N70" s="37">
        <v>789.51651407000008</v>
      </c>
      <c r="O70" s="2"/>
      <c r="P70" s="2"/>
    </row>
    <row r="71" spans="1:16" s="10" customFormat="1">
      <c r="A71" s="26" t="s">
        <v>46</v>
      </c>
      <c r="B71" s="36">
        <v>20306.921432840001</v>
      </c>
      <c r="C71" s="36">
        <v>27988.388980609998</v>
      </c>
      <c r="D71" s="36">
        <v>29663.561368639999</v>
      </c>
      <c r="E71" s="36">
        <v>26646.637069560005</v>
      </c>
      <c r="F71" s="36">
        <v>32520.49799969</v>
      </c>
      <c r="G71" s="36">
        <v>27559.59528568</v>
      </c>
      <c r="H71" s="36">
        <v>27814.423442830001</v>
      </c>
      <c r="I71" s="36">
        <v>27175.969203140001</v>
      </c>
      <c r="J71" s="36">
        <v>25573.248332320007</v>
      </c>
      <c r="K71" s="36">
        <v>26880.828353509998</v>
      </c>
      <c r="L71" s="36">
        <v>37388.04711313</v>
      </c>
      <c r="M71" s="36">
        <v>36477.717975730004</v>
      </c>
      <c r="N71" s="36">
        <v>345995.83655768004</v>
      </c>
    </row>
    <row r="72" spans="1:16" s="10" customFormat="1">
      <c r="A72" s="26" t="s">
        <v>23</v>
      </c>
      <c r="B72" s="36">
        <v>461.00389955000009</v>
      </c>
      <c r="C72" s="36">
        <v>1661.6937567699999</v>
      </c>
      <c r="D72" s="36">
        <v>1292.0166509700002</v>
      </c>
      <c r="E72" s="36">
        <v>1051.8932578000001</v>
      </c>
      <c r="F72" s="36">
        <v>2029.3719201599999</v>
      </c>
      <c r="G72" s="36">
        <v>1128.7447353100001</v>
      </c>
      <c r="H72" s="36">
        <v>970.05367920000003</v>
      </c>
      <c r="I72" s="36">
        <v>1394.9701479</v>
      </c>
      <c r="J72" s="36">
        <v>1096.55604765</v>
      </c>
      <c r="K72" s="36">
        <v>1584.3408914500003</v>
      </c>
      <c r="L72" s="36">
        <v>1124.0237339400001</v>
      </c>
      <c r="M72" s="36">
        <v>1458.7970124800001</v>
      </c>
      <c r="N72" s="36">
        <v>15253.465733179999</v>
      </c>
    </row>
    <row r="73" spans="1:16">
      <c r="A73" s="5" t="s">
        <v>24</v>
      </c>
      <c r="B73" s="37">
        <v>11.924208220000001</v>
      </c>
      <c r="C73" s="37">
        <v>37.190054959999998</v>
      </c>
      <c r="D73" s="37">
        <v>65.996528549999994</v>
      </c>
      <c r="E73" s="37">
        <v>80.728969609999993</v>
      </c>
      <c r="F73" s="37">
        <v>68.903841970000002</v>
      </c>
      <c r="G73" s="37">
        <v>45.790855490000006</v>
      </c>
      <c r="H73" s="37">
        <v>63.346353829999998</v>
      </c>
      <c r="I73" s="37">
        <v>75.298824330000002</v>
      </c>
      <c r="J73" s="37">
        <v>38.114255450000002</v>
      </c>
      <c r="K73" s="37">
        <v>122.02346172999999</v>
      </c>
      <c r="L73" s="37">
        <v>91.476922220000006</v>
      </c>
      <c r="M73" s="37">
        <v>149.45629742</v>
      </c>
      <c r="N73" s="37">
        <v>850.25057377999997</v>
      </c>
      <c r="O73" s="2"/>
      <c r="P73" s="2"/>
    </row>
    <row r="74" spans="1:16">
      <c r="A74" s="5" t="s">
        <v>83</v>
      </c>
      <c r="B74" s="37">
        <v>0</v>
      </c>
      <c r="C74" s="37">
        <v>36.632623389999999</v>
      </c>
      <c r="D74" s="37">
        <v>0.80806285999999994</v>
      </c>
      <c r="E74" s="37">
        <v>11.185157999999999</v>
      </c>
      <c r="F74" s="37">
        <v>61.480053149999996</v>
      </c>
      <c r="G74" s="37">
        <v>44.180226659999995</v>
      </c>
      <c r="H74" s="37">
        <v>12.308929800000001</v>
      </c>
      <c r="I74" s="37">
        <v>18.398616789999998</v>
      </c>
      <c r="J74" s="37">
        <v>38.370783060000001</v>
      </c>
      <c r="K74" s="37">
        <v>0.68419730000000001</v>
      </c>
      <c r="L74" s="37">
        <v>0.52510000000000001</v>
      </c>
      <c r="M74" s="37">
        <v>57.590370100000001</v>
      </c>
      <c r="N74" s="37">
        <v>282.16412111</v>
      </c>
      <c r="O74" s="2"/>
      <c r="P74" s="2"/>
    </row>
    <row r="75" spans="1:16">
      <c r="A75" s="5" t="s">
        <v>84</v>
      </c>
      <c r="B75" s="37">
        <v>449.07969133000006</v>
      </c>
      <c r="C75" s="37">
        <v>1587.43763642</v>
      </c>
      <c r="D75" s="37">
        <v>1225.2120595600002</v>
      </c>
      <c r="E75" s="37">
        <v>955.24000942999999</v>
      </c>
      <c r="F75" s="37">
        <v>1895.98274152</v>
      </c>
      <c r="G75" s="37">
        <v>1038.7207786500001</v>
      </c>
      <c r="H75" s="37">
        <v>894.39839557000005</v>
      </c>
      <c r="I75" s="37">
        <v>1299.70618425</v>
      </c>
      <c r="J75" s="37">
        <v>1020.07100914</v>
      </c>
      <c r="K75" s="37">
        <v>1460.1187235700002</v>
      </c>
      <c r="L75" s="37">
        <v>1032.02171172</v>
      </c>
      <c r="M75" s="37">
        <v>1249.53320321</v>
      </c>
      <c r="N75" s="37">
        <v>14107.522144369999</v>
      </c>
      <c r="O75" s="2"/>
      <c r="P75" s="2"/>
    </row>
    <row r="76" spans="1:16">
      <c r="A76" s="5" t="s">
        <v>107</v>
      </c>
      <c r="B76" s="37">
        <v>0</v>
      </c>
      <c r="C76" s="37">
        <v>0.43344199999999999</v>
      </c>
      <c r="D76" s="37">
        <v>0</v>
      </c>
      <c r="E76" s="37">
        <v>4.7391207599999996</v>
      </c>
      <c r="F76" s="37">
        <v>3.0052835199999999</v>
      </c>
      <c r="G76" s="37">
        <v>5.287451E-2</v>
      </c>
      <c r="H76" s="37">
        <v>0</v>
      </c>
      <c r="I76" s="37">
        <v>1.5665225300000001</v>
      </c>
      <c r="J76" s="37">
        <v>0</v>
      </c>
      <c r="K76" s="37">
        <v>1.5145088500000001</v>
      </c>
      <c r="L76" s="37">
        <v>0</v>
      </c>
      <c r="M76" s="37">
        <v>2.2171417500000001</v>
      </c>
      <c r="N76" s="37">
        <v>13.528893920000002</v>
      </c>
      <c r="O76" s="2"/>
      <c r="P76" s="2"/>
    </row>
    <row r="77" spans="1:16" s="10" customFormat="1">
      <c r="A77" s="26" t="s">
        <v>25</v>
      </c>
      <c r="B77" s="36">
        <v>4125.9219023800006</v>
      </c>
      <c r="C77" s="36">
        <v>5136.5798342500002</v>
      </c>
      <c r="D77" s="36">
        <v>5473.2698212400001</v>
      </c>
      <c r="E77" s="36">
        <v>6183.2441093300013</v>
      </c>
      <c r="F77" s="36">
        <v>6396.900037729999</v>
      </c>
      <c r="G77" s="36">
        <v>5394.6750222300006</v>
      </c>
      <c r="H77" s="36">
        <v>6012.71205715</v>
      </c>
      <c r="I77" s="36">
        <v>5557.2102931600011</v>
      </c>
      <c r="J77" s="36">
        <v>6909.4031048200022</v>
      </c>
      <c r="K77" s="36">
        <v>6262.3856559599999</v>
      </c>
      <c r="L77" s="36">
        <v>8863.73639387</v>
      </c>
      <c r="M77" s="36">
        <v>9626.5410241499994</v>
      </c>
      <c r="N77" s="36">
        <v>75942.579256269993</v>
      </c>
    </row>
    <row r="78" spans="1:16">
      <c r="A78" s="5" t="s">
        <v>26</v>
      </c>
      <c r="B78" s="37">
        <v>98.392184709999995</v>
      </c>
      <c r="C78" s="37">
        <v>131.55950813000001</v>
      </c>
      <c r="D78" s="37">
        <v>139.86434690000002</v>
      </c>
      <c r="E78" s="37">
        <v>120.57209315999999</v>
      </c>
      <c r="F78" s="37">
        <v>131.27782625</v>
      </c>
      <c r="G78" s="37">
        <v>141.27426226</v>
      </c>
      <c r="H78" s="37">
        <v>147.50864736000003</v>
      </c>
      <c r="I78" s="37">
        <v>128.75554421999999</v>
      </c>
      <c r="J78" s="37">
        <v>138.54527869</v>
      </c>
      <c r="K78" s="37">
        <v>125.07252358</v>
      </c>
      <c r="L78" s="37">
        <v>206.68938434</v>
      </c>
      <c r="M78" s="37">
        <v>308.93243200000001</v>
      </c>
      <c r="N78" s="37">
        <v>1818.4440316000002</v>
      </c>
      <c r="O78" s="2"/>
      <c r="P78" s="2"/>
    </row>
    <row r="79" spans="1:16">
      <c r="A79" s="5" t="s">
        <v>27</v>
      </c>
      <c r="B79" s="37">
        <v>220.37140149000001</v>
      </c>
      <c r="C79" s="37">
        <v>492.78869628999996</v>
      </c>
      <c r="D79" s="37">
        <v>808.15874626000004</v>
      </c>
      <c r="E79" s="37">
        <v>1419.88762105</v>
      </c>
      <c r="F79" s="37">
        <v>728.49729704000003</v>
      </c>
      <c r="G79" s="37">
        <v>633.12871526000004</v>
      </c>
      <c r="H79" s="37">
        <v>640.06091372000003</v>
      </c>
      <c r="I79" s="37">
        <v>698.43989378000003</v>
      </c>
      <c r="J79" s="37">
        <v>2136.5958256500003</v>
      </c>
      <c r="K79" s="37">
        <v>804.04802401999996</v>
      </c>
      <c r="L79" s="37">
        <v>1673.3204546300001</v>
      </c>
      <c r="M79" s="37">
        <v>2533.2364086399998</v>
      </c>
      <c r="N79" s="37">
        <v>12788.53399783</v>
      </c>
      <c r="O79" s="2"/>
      <c r="P79" s="2"/>
    </row>
    <row r="80" spans="1:16">
      <c r="A80" s="5" t="s">
        <v>28</v>
      </c>
      <c r="B80" s="37">
        <v>0.42757600000000001</v>
      </c>
      <c r="C80" s="37">
        <v>0.42757600000000001</v>
      </c>
      <c r="D80" s="37">
        <v>0.42757600000000001</v>
      </c>
      <c r="E80" s="37">
        <v>0.42757600000000001</v>
      </c>
      <c r="F80" s="37">
        <v>0.42757600000000001</v>
      </c>
      <c r="G80" s="37">
        <v>0.42757600000000001</v>
      </c>
      <c r="H80" s="37">
        <v>0.42757600000000001</v>
      </c>
      <c r="I80" s="37">
        <v>2.2936000000000002E-2</v>
      </c>
      <c r="J80" s="37">
        <v>0.42757600000000001</v>
      </c>
      <c r="K80" s="37">
        <v>0.83221599999999996</v>
      </c>
      <c r="L80" s="37">
        <v>2.2936000000000002E-2</v>
      </c>
      <c r="M80" s="37">
        <v>0.83221599999999996</v>
      </c>
      <c r="N80" s="37">
        <v>5.1309120000000004</v>
      </c>
      <c r="O80" s="2"/>
      <c r="P80" s="2"/>
    </row>
    <row r="81" spans="1:16">
      <c r="A81" s="5" t="s">
        <v>29</v>
      </c>
      <c r="B81" s="37">
        <v>3806.7307401800003</v>
      </c>
      <c r="C81" s="37">
        <v>4511.8040538300002</v>
      </c>
      <c r="D81" s="37">
        <v>4524.8191520800001</v>
      </c>
      <c r="E81" s="37">
        <v>4642.3568191200011</v>
      </c>
      <c r="F81" s="37">
        <v>5536.6973384399989</v>
      </c>
      <c r="G81" s="37">
        <v>4619.8444687100009</v>
      </c>
      <c r="H81" s="37">
        <v>5224.7149200699996</v>
      </c>
      <c r="I81" s="37">
        <v>4729.9919191600011</v>
      </c>
      <c r="J81" s="37">
        <v>4633.8344244800019</v>
      </c>
      <c r="K81" s="37">
        <v>5332.4328923599996</v>
      </c>
      <c r="L81" s="37">
        <v>6983.7036189</v>
      </c>
      <c r="M81" s="37">
        <v>6783.5399675100007</v>
      </c>
      <c r="N81" s="37">
        <v>61330.470314839993</v>
      </c>
      <c r="O81" s="2"/>
      <c r="P81" s="2"/>
    </row>
    <row r="82" spans="1:16" s="10" customFormat="1">
      <c r="A82" s="26" t="s">
        <v>30</v>
      </c>
      <c r="B82" s="36">
        <v>174.42113018999999</v>
      </c>
      <c r="C82" s="36">
        <v>466.42200723999997</v>
      </c>
      <c r="D82" s="36">
        <v>579.41219636000005</v>
      </c>
      <c r="E82" s="36">
        <v>657.12030480999999</v>
      </c>
      <c r="F82" s="36">
        <v>563.50015812000004</v>
      </c>
      <c r="G82" s="36">
        <v>444.76944089</v>
      </c>
      <c r="H82" s="36">
        <v>655.3363638400001</v>
      </c>
      <c r="I82" s="36">
        <v>569.34888638000007</v>
      </c>
      <c r="J82" s="36">
        <v>439.65615033000006</v>
      </c>
      <c r="K82" s="36">
        <v>577.33178562000001</v>
      </c>
      <c r="L82" s="36">
        <v>720.63462896999999</v>
      </c>
      <c r="M82" s="36">
        <v>1510.4377761400001</v>
      </c>
      <c r="N82" s="36">
        <v>7358.3908288900002</v>
      </c>
    </row>
    <row r="83" spans="1:16">
      <c r="A83" s="5" t="s">
        <v>85</v>
      </c>
      <c r="B83" s="37">
        <v>42.731826380000001</v>
      </c>
      <c r="C83" s="37">
        <v>36.860733609999997</v>
      </c>
      <c r="D83" s="37">
        <v>120.05060084</v>
      </c>
      <c r="E83" s="37">
        <v>137.92183295000001</v>
      </c>
      <c r="F83" s="37">
        <v>153.37710424000002</v>
      </c>
      <c r="G83" s="37">
        <v>82.765550480000002</v>
      </c>
      <c r="H83" s="37">
        <v>141.56679159000001</v>
      </c>
      <c r="I83" s="37">
        <v>75.518692259999995</v>
      </c>
      <c r="J83" s="37">
        <v>37.985829510000002</v>
      </c>
      <c r="K83" s="37">
        <v>116.18136729999999</v>
      </c>
      <c r="L83" s="37">
        <v>65.180948139999998</v>
      </c>
      <c r="M83" s="37">
        <v>150.66037428000001</v>
      </c>
      <c r="N83" s="37">
        <v>1160.80165158</v>
      </c>
      <c r="O83" s="2"/>
      <c r="P83" s="2"/>
    </row>
    <row r="84" spans="1:16">
      <c r="A84" s="5" t="s">
        <v>41</v>
      </c>
      <c r="B84" s="37">
        <v>26.018313579999997</v>
      </c>
      <c r="C84" s="37">
        <v>39.5787744</v>
      </c>
      <c r="D84" s="37">
        <v>79.695617810000016</v>
      </c>
      <c r="E84" s="37">
        <v>60.521737080000001</v>
      </c>
      <c r="F84" s="37">
        <v>63.321825780000005</v>
      </c>
      <c r="G84" s="37">
        <v>58.756774020000002</v>
      </c>
      <c r="H84" s="37">
        <v>111.96684989000002</v>
      </c>
      <c r="I84" s="37">
        <v>149.74107126000001</v>
      </c>
      <c r="J84" s="37">
        <v>84.86909885</v>
      </c>
      <c r="K84" s="37">
        <v>108.10288353999999</v>
      </c>
      <c r="L84" s="37">
        <v>147.77663113999998</v>
      </c>
      <c r="M84" s="37">
        <v>382.57577049000002</v>
      </c>
      <c r="N84" s="37">
        <v>1312.9253478400001</v>
      </c>
      <c r="O84" s="2"/>
      <c r="P84" s="2"/>
    </row>
    <row r="85" spans="1:16">
      <c r="A85" s="5" t="s">
        <v>31</v>
      </c>
      <c r="B85" s="37">
        <v>57.246021390000003</v>
      </c>
      <c r="C85" s="37">
        <v>241.61903631999999</v>
      </c>
      <c r="D85" s="37">
        <v>245.56332044999999</v>
      </c>
      <c r="E85" s="37">
        <v>190.04217765000001</v>
      </c>
      <c r="F85" s="37">
        <v>204.46979735000002</v>
      </c>
      <c r="G85" s="37">
        <v>206.90928994000001</v>
      </c>
      <c r="H85" s="37">
        <v>189.12896905000002</v>
      </c>
      <c r="I85" s="37">
        <v>216.12388468</v>
      </c>
      <c r="J85" s="37">
        <v>201.26530308999997</v>
      </c>
      <c r="K85" s="37">
        <v>245.92789250000001</v>
      </c>
      <c r="L85" s="37">
        <v>272.05436242000002</v>
      </c>
      <c r="M85" s="37">
        <v>456.63789838999998</v>
      </c>
      <c r="N85" s="37">
        <v>2726.9879532299997</v>
      </c>
      <c r="O85" s="2"/>
      <c r="P85" s="2"/>
    </row>
    <row r="86" spans="1:16">
      <c r="A86" s="5" t="s">
        <v>108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2"/>
      <c r="P86" s="2"/>
    </row>
    <row r="87" spans="1:16">
      <c r="A87" s="5" t="s">
        <v>86</v>
      </c>
      <c r="B87" s="37">
        <v>0</v>
      </c>
      <c r="C87" s="37">
        <v>47.637410000000003</v>
      </c>
      <c r="D87" s="37">
        <v>45.829695000000001</v>
      </c>
      <c r="E87" s="37">
        <v>62.02</v>
      </c>
      <c r="F87" s="37">
        <v>22.768000000000001</v>
      </c>
      <c r="G87" s="37">
        <v>9</v>
      </c>
      <c r="H87" s="37">
        <v>84.236342240000013</v>
      </c>
      <c r="I87" s="37">
        <v>31.303579829999997</v>
      </c>
      <c r="J87" s="37">
        <v>12.678146999999999</v>
      </c>
      <c r="K87" s="37">
        <v>14.64606835</v>
      </c>
      <c r="L87" s="37">
        <v>80.6691</v>
      </c>
      <c r="M87" s="37">
        <v>124.10828378999999</v>
      </c>
      <c r="N87" s="37">
        <v>534.89662621000002</v>
      </c>
      <c r="O87" s="2"/>
      <c r="P87" s="2"/>
    </row>
    <row r="88" spans="1:16" ht="15" customHeight="1">
      <c r="A88" s="5" t="s">
        <v>110</v>
      </c>
      <c r="B88" s="37">
        <v>0</v>
      </c>
      <c r="C88" s="37">
        <v>1.0424632600000001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0.85470805000000005</v>
      </c>
      <c r="J88" s="37">
        <v>0</v>
      </c>
      <c r="K88" s="37">
        <v>0</v>
      </c>
      <c r="L88" s="37">
        <v>0</v>
      </c>
      <c r="M88" s="37">
        <v>0</v>
      </c>
      <c r="N88" s="37">
        <v>1.8971713100000001</v>
      </c>
      <c r="O88" s="2"/>
      <c r="P88" s="2"/>
    </row>
    <row r="89" spans="1:16" ht="24.75">
      <c r="A89" s="5" t="s">
        <v>32</v>
      </c>
      <c r="B89" s="37">
        <v>48.424968840000005</v>
      </c>
      <c r="C89" s="37">
        <v>99.683589650000002</v>
      </c>
      <c r="D89" s="37">
        <v>88.27296226</v>
      </c>
      <c r="E89" s="37">
        <v>206.61455713000001</v>
      </c>
      <c r="F89" s="37">
        <v>119.56343074999999</v>
      </c>
      <c r="G89" s="37">
        <v>87.337826450000009</v>
      </c>
      <c r="H89" s="37">
        <v>128.43741107</v>
      </c>
      <c r="I89" s="37">
        <v>95.806950299999997</v>
      </c>
      <c r="J89" s="37">
        <v>102.85777188</v>
      </c>
      <c r="K89" s="37">
        <v>92.473573929999986</v>
      </c>
      <c r="L89" s="37">
        <v>154.95358727000001</v>
      </c>
      <c r="M89" s="37">
        <v>396.45544919000002</v>
      </c>
      <c r="N89" s="37">
        <v>1620.88207872</v>
      </c>
      <c r="O89" s="2"/>
      <c r="P89" s="2"/>
    </row>
    <row r="90" spans="1:16" s="10" customFormat="1">
      <c r="A90" s="26" t="s">
        <v>33</v>
      </c>
      <c r="B90" s="36">
        <v>11545.64897346</v>
      </c>
      <c r="C90" s="36">
        <v>16067.18270005</v>
      </c>
      <c r="D90" s="36">
        <v>17674.769878539999</v>
      </c>
      <c r="E90" s="36">
        <v>13952.288134850001</v>
      </c>
      <c r="F90" s="36">
        <v>18202.074713229998</v>
      </c>
      <c r="G90" s="36">
        <v>15612.533878</v>
      </c>
      <c r="H90" s="36">
        <v>14910.024197489998</v>
      </c>
      <c r="I90" s="36">
        <v>14479.326122269998</v>
      </c>
      <c r="J90" s="36">
        <v>11864.078469920001</v>
      </c>
      <c r="K90" s="36">
        <v>13513.646497919999</v>
      </c>
      <c r="L90" s="36">
        <v>21133.99876943</v>
      </c>
      <c r="M90" s="36">
        <v>15484.002136390001</v>
      </c>
      <c r="N90" s="36">
        <v>184439.57447155</v>
      </c>
    </row>
    <row r="91" spans="1:16">
      <c r="A91" s="5" t="s">
        <v>87</v>
      </c>
      <c r="B91" s="37">
        <v>328.09881129000001</v>
      </c>
      <c r="C91" s="37">
        <v>740.36686189</v>
      </c>
      <c r="D91" s="37">
        <v>840.94294471000012</v>
      </c>
      <c r="E91" s="37">
        <v>606.18807403999995</v>
      </c>
      <c r="F91" s="37">
        <v>764.04742176000002</v>
      </c>
      <c r="G91" s="37">
        <v>546.70695222000006</v>
      </c>
      <c r="H91" s="37">
        <v>467.83741667999999</v>
      </c>
      <c r="I91" s="37">
        <v>545.77173025000002</v>
      </c>
      <c r="J91" s="37">
        <v>439.09781637000003</v>
      </c>
      <c r="K91" s="37">
        <v>494.47843044000001</v>
      </c>
      <c r="L91" s="37">
        <v>512.86201524000001</v>
      </c>
      <c r="M91" s="37">
        <v>679.51578520999988</v>
      </c>
      <c r="N91" s="37">
        <v>6965.9142601000003</v>
      </c>
      <c r="O91" s="2"/>
      <c r="P91" s="2"/>
    </row>
    <row r="92" spans="1:16">
      <c r="A92" s="5" t="s">
        <v>88</v>
      </c>
      <c r="B92" s="37">
        <v>4625.9267671899997</v>
      </c>
      <c r="C92" s="37">
        <v>6555.8119171099997</v>
      </c>
      <c r="D92" s="37">
        <v>6365.2628996599988</v>
      </c>
      <c r="E92" s="37">
        <v>5852.573540299999</v>
      </c>
      <c r="F92" s="37">
        <v>6970.5386351399993</v>
      </c>
      <c r="G92" s="37">
        <v>5198.1070883999982</v>
      </c>
      <c r="H92" s="37">
        <v>5690.1063253699995</v>
      </c>
      <c r="I92" s="37">
        <v>5002.8611278199996</v>
      </c>
      <c r="J92" s="37">
        <v>4568.5269160100006</v>
      </c>
      <c r="K92" s="37">
        <v>5002.7776708800002</v>
      </c>
      <c r="L92" s="37">
        <v>8896.4686658400005</v>
      </c>
      <c r="M92" s="37">
        <v>5166.5297954799998</v>
      </c>
      <c r="N92" s="37">
        <v>69895.491349199991</v>
      </c>
      <c r="O92" s="2"/>
      <c r="P92" s="2"/>
    </row>
    <row r="93" spans="1:16">
      <c r="A93" s="5" t="s">
        <v>89</v>
      </c>
      <c r="B93" s="37">
        <v>1399.74854009</v>
      </c>
      <c r="C93" s="37">
        <v>1879.4639310700002</v>
      </c>
      <c r="D93" s="37">
        <v>1552.5375550899998</v>
      </c>
      <c r="E93" s="37">
        <v>1465.23444137</v>
      </c>
      <c r="F93" s="37">
        <v>1504.8352442099999</v>
      </c>
      <c r="G93" s="37">
        <v>1479.67871188</v>
      </c>
      <c r="H93" s="37">
        <v>1568.38633383</v>
      </c>
      <c r="I93" s="37">
        <v>1620.7006117799999</v>
      </c>
      <c r="J93" s="37">
        <v>1419.4398221900001</v>
      </c>
      <c r="K93" s="37">
        <v>1722.2939047</v>
      </c>
      <c r="L93" s="37">
        <v>2780.9558388400001</v>
      </c>
      <c r="M93" s="37">
        <v>1550.8927212999999</v>
      </c>
      <c r="N93" s="37">
        <v>19944.167656349997</v>
      </c>
      <c r="O93" s="2"/>
      <c r="P93" s="2"/>
    </row>
    <row r="94" spans="1:16">
      <c r="A94" s="5" t="s">
        <v>34</v>
      </c>
      <c r="B94" s="37">
        <v>861.85956726000006</v>
      </c>
      <c r="C94" s="37">
        <v>1020.0426509700001</v>
      </c>
      <c r="D94" s="37">
        <v>1244.4128404100004</v>
      </c>
      <c r="E94" s="37">
        <v>1233.7642653800001</v>
      </c>
      <c r="F94" s="37">
        <v>1474.9857732999999</v>
      </c>
      <c r="G94" s="37">
        <v>1352.5929250000002</v>
      </c>
      <c r="H94" s="37">
        <v>1139.0953485999999</v>
      </c>
      <c r="I94" s="37">
        <v>1225.8533161099999</v>
      </c>
      <c r="J94" s="37">
        <v>1323.4565504999998</v>
      </c>
      <c r="K94" s="37">
        <v>1387.74675929</v>
      </c>
      <c r="L94" s="37">
        <v>2319.4229674500002</v>
      </c>
      <c r="M94" s="37">
        <v>2316.7785898299999</v>
      </c>
      <c r="N94" s="37">
        <v>16900.011554099998</v>
      </c>
      <c r="O94" s="2"/>
      <c r="P94" s="2"/>
    </row>
    <row r="95" spans="1:16">
      <c r="A95" s="5" t="s">
        <v>35</v>
      </c>
      <c r="B95" s="37">
        <v>341.70997745</v>
      </c>
      <c r="C95" s="37">
        <v>357.81994904999999</v>
      </c>
      <c r="D95" s="37">
        <v>496.59344907000002</v>
      </c>
      <c r="E95" s="37">
        <v>418.44516350999999</v>
      </c>
      <c r="F95" s="37">
        <v>460.40008656999998</v>
      </c>
      <c r="G95" s="37">
        <v>457.42491952999995</v>
      </c>
      <c r="H95" s="37">
        <v>318.63279706000003</v>
      </c>
      <c r="I95" s="37">
        <v>496.02474366999996</v>
      </c>
      <c r="J95" s="37">
        <v>313.56987677999996</v>
      </c>
      <c r="K95" s="37">
        <v>328.51090369999997</v>
      </c>
      <c r="L95" s="37">
        <v>601.64405515999999</v>
      </c>
      <c r="M95" s="37">
        <v>926.70210229000008</v>
      </c>
      <c r="N95" s="37">
        <v>5517.4780238399999</v>
      </c>
      <c r="O95" s="2"/>
      <c r="P95" s="2"/>
    </row>
    <row r="96" spans="1:16">
      <c r="A96" s="5" t="s">
        <v>90</v>
      </c>
      <c r="B96" s="37">
        <v>477.32454794</v>
      </c>
      <c r="C96" s="37">
        <v>693.96579045999999</v>
      </c>
      <c r="D96" s="37">
        <v>662.45332874999997</v>
      </c>
      <c r="E96" s="37">
        <v>858.4694642799999</v>
      </c>
      <c r="F96" s="37">
        <v>627.77752419000001</v>
      </c>
      <c r="G96" s="37">
        <v>709.24687287000006</v>
      </c>
      <c r="H96" s="37">
        <v>807.28640822</v>
      </c>
      <c r="I96" s="37">
        <v>647.57227572999989</v>
      </c>
      <c r="J96" s="37">
        <v>577.02488263999999</v>
      </c>
      <c r="K96" s="37">
        <v>914.84028929999999</v>
      </c>
      <c r="L96" s="37">
        <v>981.82353047000004</v>
      </c>
      <c r="M96" s="37">
        <v>770.56174499999997</v>
      </c>
      <c r="N96" s="37">
        <v>8728.3466598500017</v>
      </c>
      <c r="O96" s="2"/>
      <c r="P96" s="2"/>
    </row>
    <row r="97" spans="1:16">
      <c r="A97" s="5" t="s">
        <v>91</v>
      </c>
      <c r="B97" s="37">
        <v>49.012367259999998</v>
      </c>
      <c r="C97" s="37">
        <v>96.862368180000004</v>
      </c>
      <c r="D97" s="37">
        <v>73.70799937000001</v>
      </c>
      <c r="E97" s="37">
        <v>69.373411750000002</v>
      </c>
      <c r="F97" s="37">
        <v>81.424212049999994</v>
      </c>
      <c r="G97" s="37">
        <v>65.955122540000005</v>
      </c>
      <c r="H97" s="37">
        <v>93.336725749999999</v>
      </c>
      <c r="I97" s="37">
        <v>76.831309810000008</v>
      </c>
      <c r="J97" s="37">
        <v>65.868682769999992</v>
      </c>
      <c r="K97" s="37">
        <v>66.117083280000003</v>
      </c>
      <c r="L97" s="37">
        <v>131.18063975999999</v>
      </c>
      <c r="M97" s="37">
        <v>111.18518304999999</v>
      </c>
      <c r="N97" s="37">
        <v>980.85510556999986</v>
      </c>
      <c r="O97" s="2"/>
      <c r="P97" s="2"/>
    </row>
    <row r="98" spans="1:16">
      <c r="A98" s="5" t="s">
        <v>92</v>
      </c>
      <c r="B98" s="37">
        <v>24.154715329999998</v>
      </c>
      <c r="C98" s="37">
        <v>33.996971049999999</v>
      </c>
      <c r="D98" s="37">
        <v>35.984372090000001</v>
      </c>
      <c r="E98" s="37">
        <v>29.312799649999999</v>
      </c>
      <c r="F98" s="37">
        <v>34.823332299999997</v>
      </c>
      <c r="G98" s="37">
        <v>30.937999009999999</v>
      </c>
      <c r="H98" s="37">
        <v>32.563213660000002</v>
      </c>
      <c r="I98" s="37">
        <v>40.674438619999997</v>
      </c>
      <c r="J98" s="37">
        <v>30.728721050000001</v>
      </c>
      <c r="K98" s="37">
        <v>34.319805680000002</v>
      </c>
      <c r="L98" s="37">
        <v>52.375303699999996</v>
      </c>
      <c r="M98" s="37">
        <v>50.696764730000005</v>
      </c>
      <c r="N98" s="37">
        <v>430.56843686999997</v>
      </c>
      <c r="O98" s="2"/>
      <c r="P98" s="2"/>
    </row>
    <row r="99" spans="1:16">
      <c r="A99" s="5" t="s">
        <v>93</v>
      </c>
      <c r="B99" s="37">
        <v>4.9903441100000006</v>
      </c>
      <c r="C99" s="37">
        <v>6.0172826600000002</v>
      </c>
      <c r="D99" s="37">
        <v>6.6767666200000004</v>
      </c>
      <c r="E99" s="37">
        <v>7.0677758700000002</v>
      </c>
      <c r="F99" s="37">
        <v>9.9657518599999992</v>
      </c>
      <c r="G99" s="37">
        <v>8.1246069199999997</v>
      </c>
      <c r="H99" s="37">
        <v>9.8947824799999999</v>
      </c>
      <c r="I99" s="37">
        <v>8.2335121699999991</v>
      </c>
      <c r="J99" s="37">
        <v>11.703311039999999</v>
      </c>
      <c r="K99" s="37">
        <v>8.6394384399999993</v>
      </c>
      <c r="L99" s="37">
        <v>16.28464228</v>
      </c>
      <c r="M99" s="37">
        <v>19.725849589999999</v>
      </c>
      <c r="N99" s="37">
        <v>117.32406404</v>
      </c>
      <c r="O99" s="2"/>
      <c r="P99" s="2"/>
    </row>
    <row r="100" spans="1:16">
      <c r="A100" s="5" t="s">
        <v>94</v>
      </c>
      <c r="B100" s="37">
        <v>7.46409608</v>
      </c>
      <c r="C100" s="37">
        <v>11.502127029999999</v>
      </c>
      <c r="D100" s="37">
        <v>14.362240529999999</v>
      </c>
      <c r="E100" s="37">
        <v>13.8608218</v>
      </c>
      <c r="F100" s="37">
        <v>20.845372649999998</v>
      </c>
      <c r="G100" s="37">
        <v>12.63754307</v>
      </c>
      <c r="H100" s="37">
        <v>13.303471740000001</v>
      </c>
      <c r="I100" s="37">
        <v>12.65276233</v>
      </c>
      <c r="J100" s="37">
        <v>14.281864519999999</v>
      </c>
      <c r="K100" s="37">
        <v>42.129013829999991</v>
      </c>
      <c r="L100" s="37">
        <v>32.922180760000003</v>
      </c>
      <c r="M100" s="37">
        <v>38.211667939999998</v>
      </c>
      <c r="N100" s="37">
        <v>234.17316227999999</v>
      </c>
      <c r="O100" s="2"/>
      <c r="P100" s="2"/>
    </row>
    <row r="101" spans="1:16">
      <c r="A101" s="5" t="s">
        <v>95</v>
      </c>
      <c r="B101" s="37">
        <v>3425.35923946</v>
      </c>
      <c r="C101" s="37">
        <v>4671.33285058</v>
      </c>
      <c r="D101" s="37">
        <v>6381.8354822399997</v>
      </c>
      <c r="E101" s="37">
        <v>3397.9983769</v>
      </c>
      <c r="F101" s="37">
        <v>6252.4313591999999</v>
      </c>
      <c r="G101" s="37">
        <v>5751.1211365599993</v>
      </c>
      <c r="H101" s="37">
        <v>4769.5813740999993</v>
      </c>
      <c r="I101" s="37">
        <v>4802.1502939799993</v>
      </c>
      <c r="J101" s="37">
        <v>3100.3800260499997</v>
      </c>
      <c r="K101" s="37">
        <v>3511.7931983799999</v>
      </c>
      <c r="L101" s="37">
        <v>4808.0589299300009</v>
      </c>
      <c r="M101" s="37">
        <v>3853.2019319699998</v>
      </c>
      <c r="N101" s="37">
        <v>54725.244199349996</v>
      </c>
      <c r="O101" s="2"/>
      <c r="P101" s="2"/>
    </row>
    <row r="102" spans="1:16" s="10" customFormat="1">
      <c r="A102" s="26" t="s">
        <v>36</v>
      </c>
      <c r="B102" s="36">
        <v>3999.9255272600008</v>
      </c>
      <c r="C102" s="36">
        <v>4656.5106823000006</v>
      </c>
      <c r="D102" s="36">
        <v>4644.09282153</v>
      </c>
      <c r="E102" s="36">
        <v>4802.09126277</v>
      </c>
      <c r="F102" s="36">
        <v>5328.6511704499999</v>
      </c>
      <c r="G102" s="36">
        <v>4978.8722092499993</v>
      </c>
      <c r="H102" s="36">
        <v>5266.2971451500007</v>
      </c>
      <c r="I102" s="36">
        <v>5175.1137534300005</v>
      </c>
      <c r="J102" s="36">
        <v>5263.5545596000011</v>
      </c>
      <c r="K102" s="36">
        <v>4943.1235225600003</v>
      </c>
      <c r="L102" s="36">
        <v>5545.6535869200006</v>
      </c>
      <c r="M102" s="36">
        <v>8397.9400265700006</v>
      </c>
      <c r="N102" s="36">
        <v>63001.826267790013</v>
      </c>
    </row>
    <row r="103" spans="1:16">
      <c r="A103" s="5" t="s">
        <v>37</v>
      </c>
      <c r="B103" s="37">
        <v>2224.81847586</v>
      </c>
      <c r="C103" s="37">
        <v>2342.96698616</v>
      </c>
      <c r="D103" s="37">
        <v>2347.8772023500001</v>
      </c>
      <c r="E103" s="37">
        <v>2568.7702016399999</v>
      </c>
      <c r="F103" s="37">
        <v>2668.2484762999998</v>
      </c>
      <c r="G103" s="37">
        <v>2385.4684518199997</v>
      </c>
      <c r="H103" s="37">
        <v>2398.5213394900002</v>
      </c>
      <c r="I103" s="37">
        <v>2404.2909792600003</v>
      </c>
      <c r="J103" s="37">
        <v>2416.3384151599998</v>
      </c>
      <c r="K103" s="37">
        <v>2435.9446359799999</v>
      </c>
      <c r="L103" s="37">
        <v>2932.6000285800005</v>
      </c>
      <c r="M103" s="37">
        <v>4177.3028008199999</v>
      </c>
      <c r="N103" s="37">
        <v>31303.147993419996</v>
      </c>
      <c r="O103" s="2"/>
      <c r="P103" s="2"/>
    </row>
    <row r="104" spans="1:16">
      <c r="A104" s="5" t="s">
        <v>112</v>
      </c>
      <c r="B104" s="37">
        <v>0</v>
      </c>
      <c r="C104" s="37">
        <v>0</v>
      </c>
      <c r="D104" s="37">
        <v>1.2493135</v>
      </c>
      <c r="E104" s="37">
        <v>0</v>
      </c>
      <c r="F104" s="37">
        <v>0.84526183999999993</v>
      </c>
      <c r="G104" s="37">
        <v>3.0706579999999999</v>
      </c>
      <c r="H104" s="37">
        <v>2.7E-2</v>
      </c>
      <c r="I104" s="37">
        <v>0.79938089000000001</v>
      </c>
      <c r="J104" s="37">
        <v>0</v>
      </c>
      <c r="K104" s="37">
        <v>0</v>
      </c>
      <c r="L104" s="37">
        <v>0.50504400000000005</v>
      </c>
      <c r="M104" s="37">
        <v>0.84090463999999998</v>
      </c>
      <c r="N104" s="37">
        <v>7.3375628700000002</v>
      </c>
      <c r="O104" s="2"/>
      <c r="P104" s="2"/>
    </row>
    <row r="105" spans="1:16">
      <c r="A105" s="5" t="s">
        <v>96</v>
      </c>
      <c r="B105" s="37">
        <v>14.3670215</v>
      </c>
      <c r="C105" s="37">
        <v>14.3670215</v>
      </c>
      <c r="D105" s="37">
        <v>14.3670215</v>
      </c>
      <c r="E105" s="37">
        <v>14.3670215</v>
      </c>
      <c r="F105" s="37">
        <v>14.3670215</v>
      </c>
      <c r="G105" s="37">
        <v>14.616323060000001</v>
      </c>
      <c r="H105" s="37">
        <v>14.45012202</v>
      </c>
      <c r="I105" s="37">
        <v>14.45012202</v>
      </c>
      <c r="J105" s="37">
        <v>14.45012202</v>
      </c>
      <c r="K105" s="37">
        <v>14.625122019999999</v>
      </c>
      <c r="L105" s="37">
        <v>20.00501568</v>
      </c>
      <c r="M105" s="37">
        <v>14.458387999999999</v>
      </c>
      <c r="N105" s="37">
        <v>178.89032232</v>
      </c>
      <c r="O105" s="2"/>
      <c r="P105" s="2"/>
    </row>
    <row r="106" spans="1:16">
      <c r="A106" s="5" t="s">
        <v>97</v>
      </c>
      <c r="B106" s="37">
        <v>73.523659159999994</v>
      </c>
      <c r="C106" s="37">
        <v>74.023659159999994</v>
      </c>
      <c r="D106" s="37">
        <v>73.523659159999994</v>
      </c>
      <c r="E106" s="37">
        <v>73.523659159999994</v>
      </c>
      <c r="F106" s="37">
        <v>73.523659159999994</v>
      </c>
      <c r="G106" s="37">
        <v>73.523659159999994</v>
      </c>
      <c r="H106" s="37">
        <v>73.523659159999994</v>
      </c>
      <c r="I106" s="37">
        <v>73.523659159999994</v>
      </c>
      <c r="J106" s="37">
        <v>73.523659159999994</v>
      </c>
      <c r="K106" s="37">
        <v>73.523659159999994</v>
      </c>
      <c r="L106" s="37">
        <v>102.53721016</v>
      </c>
      <c r="M106" s="37">
        <v>85.392927159999999</v>
      </c>
      <c r="N106" s="37">
        <v>923.66672891999974</v>
      </c>
      <c r="O106" s="2"/>
      <c r="P106" s="2"/>
    </row>
    <row r="107" spans="1:16">
      <c r="A107" s="5" t="s">
        <v>98</v>
      </c>
      <c r="B107" s="37">
        <v>0</v>
      </c>
      <c r="C107" s="37">
        <v>18.476118259999996</v>
      </c>
      <c r="D107" s="37">
        <v>46.996078130000001</v>
      </c>
      <c r="E107" s="37">
        <v>29.452633590000001</v>
      </c>
      <c r="F107" s="37">
        <v>19.891134260000001</v>
      </c>
      <c r="G107" s="37">
        <v>79.58003214</v>
      </c>
      <c r="H107" s="37">
        <v>43.746653259999995</v>
      </c>
      <c r="I107" s="37">
        <v>144.81926799000001</v>
      </c>
      <c r="J107" s="37">
        <v>103.52926168</v>
      </c>
      <c r="K107" s="37">
        <v>12.649544130000001</v>
      </c>
      <c r="L107" s="37">
        <v>22.196276899999997</v>
      </c>
      <c r="M107" s="37">
        <v>111.65347583</v>
      </c>
      <c r="N107" s="37">
        <v>632.99047617000008</v>
      </c>
      <c r="O107" s="2"/>
      <c r="P107" s="2"/>
    </row>
    <row r="108" spans="1:16">
      <c r="A108" s="5" t="s">
        <v>99</v>
      </c>
      <c r="B108" s="37">
        <v>2.8738397</v>
      </c>
      <c r="C108" s="37">
        <v>92.107394010000007</v>
      </c>
      <c r="D108" s="37">
        <v>86.601574580000005</v>
      </c>
      <c r="E108" s="37">
        <v>47.879327100000005</v>
      </c>
      <c r="F108" s="37">
        <v>104.84070315000001</v>
      </c>
      <c r="G108" s="37">
        <v>48.782950049999997</v>
      </c>
      <c r="H108" s="37">
        <v>104.65733886</v>
      </c>
      <c r="I108" s="37">
        <v>72.416651260000009</v>
      </c>
      <c r="J108" s="37">
        <v>105.22596425999998</v>
      </c>
      <c r="K108" s="37">
        <v>82.506372580000004</v>
      </c>
      <c r="L108" s="37">
        <v>74.614822710000013</v>
      </c>
      <c r="M108" s="37">
        <v>108.12960649</v>
      </c>
      <c r="N108" s="37">
        <v>930.63654474999998</v>
      </c>
      <c r="O108" s="2"/>
      <c r="P108" s="2"/>
    </row>
    <row r="109" spans="1:16">
      <c r="A109" s="5" t="s">
        <v>100</v>
      </c>
      <c r="B109" s="37">
        <v>17.887859410000001</v>
      </c>
      <c r="C109" s="37">
        <v>21.59039679</v>
      </c>
      <c r="D109" s="37">
        <v>20.98120926</v>
      </c>
      <c r="E109" s="37">
        <v>25.105389779999999</v>
      </c>
      <c r="F109" s="37">
        <v>30.931176609999994</v>
      </c>
      <c r="G109" s="37">
        <v>28.818602940000002</v>
      </c>
      <c r="H109" s="37">
        <v>17.789622770000001</v>
      </c>
      <c r="I109" s="37">
        <v>25.824614290000003</v>
      </c>
      <c r="J109" s="37">
        <v>24.406876329999999</v>
      </c>
      <c r="K109" s="37">
        <v>28.57482576</v>
      </c>
      <c r="L109" s="37">
        <v>51.722671239999997</v>
      </c>
      <c r="M109" s="37">
        <v>70.036879760000005</v>
      </c>
      <c r="N109" s="37">
        <v>363.67012493999994</v>
      </c>
      <c r="O109" s="2"/>
      <c r="P109" s="2"/>
    </row>
    <row r="110" spans="1:16">
      <c r="A110" s="5" t="s">
        <v>101</v>
      </c>
      <c r="B110" s="37">
        <v>29.32481439</v>
      </c>
      <c r="C110" s="37">
        <v>46.273461479999995</v>
      </c>
      <c r="D110" s="37">
        <v>38.74973979</v>
      </c>
      <c r="E110" s="37">
        <v>50.225442080000008</v>
      </c>
      <c r="F110" s="37">
        <v>50.689284209999997</v>
      </c>
      <c r="G110" s="37">
        <v>74.870254209999999</v>
      </c>
      <c r="H110" s="37">
        <v>272.56862848000003</v>
      </c>
      <c r="I110" s="37">
        <v>55.378469510000002</v>
      </c>
      <c r="J110" s="37">
        <v>370.41873538999994</v>
      </c>
      <c r="K110" s="37">
        <v>50.937073859999998</v>
      </c>
      <c r="L110" s="37">
        <v>173.80433214999996</v>
      </c>
      <c r="M110" s="37">
        <v>464.75643574999998</v>
      </c>
      <c r="N110" s="37">
        <v>1677.9966712999999</v>
      </c>
      <c r="O110" s="2"/>
      <c r="P110" s="2"/>
    </row>
    <row r="111" spans="1:16">
      <c r="A111" s="5" t="s">
        <v>102</v>
      </c>
      <c r="B111" s="37">
        <v>1619.1937652199999</v>
      </c>
      <c r="C111" s="37">
        <v>2004.2840213499999</v>
      </c>
      <c r="D111" s="37">
        <v>1969.2699040799996</v>
      </c>
      <c r="E111" s="37">
        <v>1953.4984551</v>
      </c>
      <c r="F111" s="37">
        <v>2302.0411463299997</v>
      </c>
      <c r="G111" s="37">
        <v>2222.70896894</v>
      </c>
      <c r="H111" s="37">
        <v>2251.2757934900001</v>
      </c>
      <c r="I111" s="37">
        <v>2340.2610718600004</v>
      </c>
      <c r="J111" s="37">
        <v>2045.3131040700002</v>
      </c>
      <c r="K111" s="37">
        <v>2201.1521047800002</v>
      </c>
      <c r="L111" s="37">
        <v>2122.2412608199998</v>
      </c>
      <c r="M111" s="37">
        <v>3015.0847862699998</v>
      </c>
      <c r="N111" s="37">
        <v>26046.324382309998</v>
      </c>
      <c r="O111" s="2"/>
      <c r="P111" s="2"/>
    </row>
    <row r="112" spans="1:16">
      <c r="A112" s="5" t="s">
        <v>130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2"/>
      <c r="P112" s="2"/>
    </row>
    <row r="113" spans="1:16">
      <c r="A113" s="5" t="s">
        <v>103</v>
      </c>
      <c r="B113" s="37">
        <v>17.93609202</v>
      </c>
      <c r="C113" s="37">
        <v>42.421623589999996</v>
      </c>
      <c r="D113" s="37">
        <v>44.477119180000003</v>
      </c>
      <c r="E113" s="37">
        <v>39.269132820000003</v>
      </c>
      <c r="F113" s="37">
        <v>63.273307090000003</v>
      </c>
      <c r="G113" s="37">
        <v>47.432308930000005</v>
      </c>
      <c r="H113" s="37">
        <v>89.736987619999994</v>
      </c>
      <c r="I113" s="37">
        <v>43.349537189999999</v>
      </c>
      <c r="J113" s="37">
        <v>110.34842153</v>
      </c>
      <c r="K113" s="37">
        <v>43.210184290000008</v>
      </c>
      <c r="L113" s="37">
        <v>45.426924679999999</v>
      </c>
      <c r="M113" s="37">
        <v>350.28382185000004</v>
      </c>
      <c r="N113" s="37">
        <v>937.16546079</v>
      </c>
      <c r="O113" s="2"/>
      <c r="P113" s="2"/>
    </row>
    <row r="114" spans="1:16" s="10" customFormat="1">
      <c r="A114" s="26" t="s">
        <v>52</v>
      </c>
      <c r="B114" s="36">
        <v>13710.13359177</v>
      </c>
      <c r="C114" s="36">
        <v>8282.2653594599997</v>
      </c>
      <c r="D114" s="36">
        <v>15399.936766759998</v>
      </c>
      <c r="E114" s="36">
        <v>7939.1457914400007</v>
      </c>
      <c r="F114" s="36">
        <v>4620.9693730200006</v>
      </c>
      <c r="G114" s="36">
        <v>24374.403791109999</v>
      </c>
      <c r="H114" s="36">
        <v>8276.9883872200007</v>
      </c>
      <c r="I114" s="36">
        <v>12855.74197644</v>
      </c>
      <c r="J114" s="36">
        <v>7723.4131380899998</v>
      </c>
      <c r="K114" s="36">
        <v>11428.895330390002</v>
      </c>
      <c r="L114" s="36">
        <v>6102.0550514699999</v>
      </c>
      <c r="M114" s="36">
        <v>24175.288480190004</v>
      </c>
      <c r="N114" s="36">
        <v>144889.23703736</v>
      </c>
    </row>
    <row r="115" spans="1:16" s="10" customFormat="1">
      <c r="A115" s="26" t="s">
        <v>38</v>
      </c>
      <c r="B115" s="36">
        <v>13710.13359177</v>
      </c>
      <c r="C115" s="36">
        <v>8282.2653594599997</v>
      </c>
      <c r="D115" s="36">
        <v>15399.936766759998</v>
      </c>
      <c r="E115" s="36">
        <v>7939.1457914400007</v>
      </c>
      <c r="F115" s="36">
        <v>4620.9693730200006</v>
      </c>
      <c r="G115" s="36">
        <v>24374.403791109999</v>
      </c>
      <c r="H115" s="36">
        <v>8276.9883872200007</v>
      </c>
      <c r="I115" s="36">
        <v>12855.74197644</v>
      </c>
      <c r="J115" s="36">
        <v>7723.4131380899998</v>
      </c>
      <c r="K115" s="36">
        <v>11428.895330390002</v>
      </c>
      <c r="L115" s="36">
        <v>6102.0550514699999</v>
      </c>
      <c r="M115" s="36">
        <v>24175.288480190004</v>
      </c>
      <c r="N115" s="36">
        <v>144889.23703736</v>
      </c>
    </row>
    <row r="116" spans="1:16" ht="15" customHeight="1">
      <c r="A116" s="5" t="s">
        <v>104</v>
      </c>
      <c r="B116" s="37">
        <v>13710.13359177</v>
      </c>
      <c r="C116" s="37">
        <v>8282.2653594599997</v>
      </c>
      <c r="D116" s="37">
        <v>15399.936766759998</v>
      </c>
      <c r="E116" s="37">
        <v>7939.1457914400007</v>
      </c>
      <c r="F116" s="37">
        <v>4620.9693730200006</v>
      </c>
      <c r="G116" s="37">
        <v>24374.403791109999</v>
      </c>
      <c r="H116" s="37">
        <v>8276.9883872200007</v>
      </c>
      <c r="I116" s="37">
        <v>12855.74197644</v>
      </c>
      <c r="J116" s="37">
        <v>7723.4131380899998</v>
      </c>
      <c r="K116" s="37">
        <v>11428.895330390002</v>
      </c>
      <c r="L116" s="37">
        <v>6102.0550514699999</v>
      </c>
      <c r="M116" s="37">
        <v>24175.288480190004</v>
      </c>
      <c r="N116" s="37">
        <v>144889.23703736</v>
      </c>
      <c r="O116" s="2"/>
      <c r="P116" s="2"/>
    </row>
    <row r="117" spans="1:16" ht="4.5" customHeight="1">
      <c r="A117" s="5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"/>
      <c r="P117" s="2"/>
    </row>
    <row r="118" spans="1:16" s="10" customFormat="1">
      <c r="A118" s="26" t="s">
        <v>43</v>
      </c>
      <c r="B118" s="36">
        <v>5863.4041363000006</v>
      </c>
      <c r="C118" s="36">
        <v>9232.5348870899998</v>
      </c>
      <c r="D118" s="36">
        <v>18155.284587049995</v>
      </c>
      <c r="E118" s="36">
        <v>45424.636216470011</v>
      </c>
      <c r="F118" s="36">
        <v>8514.0315303099997</v>
      </c>
      <c r="G118" s="36">
        <v>4966.1786098999992</v>
      </c>
      <c r="H118" s="36">
        <v>6696.4014366799993</v>
      </c>
      <c r="I118" s="36">
        <v>4158.5553028800005</v>
      </c>
      <c r="J118" s="36">
        <v>6255.6643924000009</v>
      </c>
      <c r="K118" s="36">
        <v>6311.0088833899999</v>
      </c>
      <c r="L118" s="36">
        <v>7727.4342784499995</v>
      </c>
      <c r="M118" s="36">
        <v>18370.120133489996</v>
      </c>
      <c r="N118" s="36">
        <v>141675.25439441</v>
      </c>
    </row>
    <row r="119" spans="1:16" s="10" customFormat="1">
      <c r="A119" s="26" t="s">
        <v>42</v>
      </c>
      <c r="B119" s="36">
        <v>5863.4041363000006</v>
      </c>
      <c r="C119" s="36">
        <v>9232.5348870899998</v>
      </c>
      <c r="D119" s="36">
        <v>18155.284587049995</v>
      </c>
      <c r="E119" s="36">
        <v>45424.636216470011</v>
      </c>
      <c r="F119" s="36">
        <v>8514.0315303099997</v>
      </c>
      <c r="G119" s="36">
        <v>4966.1786098999992</v>
      </c>
      <c r="H119" s="36">
        <v>6696.4014366799993</v>
      </c>
      <c r="I119" s="36">
        <v>4158.5553028800005</v>
      </c>
      <c r="J119" s="36">
        <v>6255.6643924000009</v>
      </c>
      <c r="K119" s="36">
        <v>6311.0088833899999</v>
      </c>
      <c r="L119" s="36">
        <v>7727.4342784499995</v>
      </c>
      <c r="M119" s="36">
        <v>18370.120133489996</v>
      </c>
      <c r="N119" s="36">
        <v>141675.25439441</v>
      </c>
    </row>
    <row r="120" spans="1:16" s="10" customFormat="1">
      <c r="A120" s="41" t="s">
        <v>47</v>
      </c>
      <c r="B120" s="36">
        <v>5863.4041363000006</v>
      </c>
      <c r="C120" s="36">
        <v>9232.5348870899998</v>
      </c>
      <c r="D120" s="36">
        <v>18155.284587049995</v>
      </c>
      <c r="E120" s="36">
        <v>45424.636216470011</v>
      </c>
      <c r="F120" s="36">
        <v>8514.0315303099997</v>
      </c>
      <c r="G120" s="36">
        <v>4966.1786098999992</v>
      </c>
      <c r="H120" s="36">
        <v>6696.4014366799993</v>
      </c>
      <c r="I120" s="36">
        <v>4158.5553028800005</v>
      </c>
      <c r="J120" s="36">
        <v>6255.6643924000009</v>
      </c>
      <c r="K120" s="36">
        <v>6311.0088833899999</v>
      </c>
      <c r="L120" s="36">
        <v>7727.4342784499995</v>
      </c>
      <c r="M120" s="36">
        <v>18370.120133489996</v>
      </c>
      <c r="N120" s="36">
        <v>141675.25439441</v>
      </c>
    </row>
    <row r="121" spans="1:16" s="10" customFormat="1">
      <c r="A121" s="46" t="s">
        <v>48</v>
      </c>
      <c r="B121" s="48">
        <v>5863.4041363000006</v>
      </c>
      <c r="C121" s="48">
        <v>9232.5348870899998</v>
      </c>
      <c r="D121" s="48">
        <v>18155.284587049995</v>
      </c>
      <c r="E121" s="48">
        <v>45424.636216470011</v>
      </c>
      <c r="F121" s="48">
        <v>8514.0315303099997</v>
      </c>
      <c r="G121" s="48">
        <v>4966.1786098999992</v>
      </c>
      <c r="H121" s="48">
        <v>6696.4014366799993</v>
      </c>
      <c r="I121" s="48">
        <v>4158.5553028800005</v>
      </c>
      <c r="J121" s="48">
        <v>6255.6643924000009</v>
      </c>
      <c r="K121" s="48">
        <v>6311.0088833899999</v>
      </c>
      <c r="L121" s="48">
        <v>7727.4342784499995</v>
      </c>
      <c r="M121" s="48">
        <v>18370.120133489996</v>
      </c>
      <c r="N121" s="48">
        <v>141675.25439441</v>
      </c>
    </row>
    <row r="122" spans="1:16">
      <c r="A122" s="33" t="s">
        <v>137</v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4"/>
      <c r="O122" s="42"/>
      <c r="P122" s="47"/>
    </row>
    <row r="123" spans="1:16">
      <c r="A123" s="43" t="s">
        <v>105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24"/>
      <c r="O123" s="2"/>
      <c r="P123" s="2"/>
    </row>
    <row r="124" spans="1:16">
      <c r="A124" s="43" t="s">
        <v>106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24"/>
      <c r="O124" s="2"/>
      <c r="P124" s="2"/>
    </row>
    <row r="125" spans="1:16">
      <c r="A125" s="33" t="s">
        <v>39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24"/>
      <c r="O125" s="42"/>
      <c r="P125" s="47"/>
    </row>
    <row r="126" spans="1:1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24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</sheetData>
  <mergeCells count="3"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70"/>
  <sheetViews>
    <sheetView topLeftCell="A100" workbookViewId="0">
      <pane xSplit="1" topLeftCell="B1" activePane="topRight" state="frozen"/>
      <selection pane="topRight" activeCell="B7" sqref="B7:B120"/>
    </sheetView>
  </sheetViews>
  <sheetFormatPr baseColWidth="10" defaultRowHeight="15"/>
  <cols>
    <col min="1" max="1" width="71" style="13" customWidth="1"/>
    <col min="2" max="14" width="17.42578125" style="13" customWidth="1"/>
    <col min="15" max="104" width="16.7109375" style="13" customWidth="1"/>
    <col min="105" max="16384" width="11.42578125" style="13"/>
  </cols>
  <sheetData>
    <row r="1" spans="1:1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</row>
    <row r="2" spans="1:104" s="15" customFormat="1" ht="13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"/>
      <c r="P2" s="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</row>
    <row r="3" spans="1:104" ht="13.5" customHeight="1">
      <c r="A3" s="104" t="s">
        <v>138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3"/>
      <c r="P3" s="3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</row>
    <row r="4" spans="1:104">
      <c r="A4" s="104" t="s">
        <v>234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"/>
      <c r="P4" s="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</row>
    <row r="5" spans="1:104" ht="8.25" customHeight="1">
      <c r="A5" s="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"/>
      <c r="N5" s="2"/>
      <c r="O5" s="2"/>
      <c r="P5" s="2"/>
      <c r="BX5" s="17"/>
    </row>
    <row r="6" spans="1:104" s="10" customFormat="1">
      <c r="A6" s="8" t="s">
        <v>53</v>
      </c>
      <c r="B6" s="9" t="s">
        <v>0</v>
      </c>
      <c r="C6" s="9" t="s">
        <v>1</v>
      </c>
      <c r="D6" s="9" t="s">
        <v>111</v>
      </c>
      <c r="E6" s="9" t="s">
        <v>115</v>
      </c>
      <c r="F6" s="9" t="s">
        <v>116</v>
      </c>
      <c r="G6" s="9" t="s">
        <v>117</v>
      </c>
      <c r="H6" s="9" t="s">
        <v>118</v>
      </c>
      <c r="I6" s="9" t="s">
        <v>119</v>
      </c>
      <c r="J6" s="9" t="s">
        <v>122</v>
      </c>
      <c r="K6" s="9" t="s">
        <v>123</v>
      </c>
      <c r="L6" s="9" t="s">
        <v>124</v>
      </c>
      <c r="M6" s="9" t="s">
        <v>126</v>
      </c>
      <c r="N6" s="9" t="s">
        <v>2</v>
      </c>
    </row>
    <row r="7" spans="1:104" s="10" customFormat="1">
      <c r="A7" s="26" t="s">
        <v>54</v>
      </c>
      <c r="B7" s="85">
        <f>SUM(B8,B117)</f>
        <v>67254052772.079994</v>
      </c>
      <c r="C7" s="85">
        <f t="shared" ref="C7:M7" si="0">SUM(C8,C117)</f>
        <v>75543349727.51001</v>
      </c>
      <c r="D7" s="85">
        <f t="shared" si="0"/>
        <v>78334051400.959991</v>
      </c>
      <c r="E7" s="85">
        <f t="shared" si="0"/>
        <v>100629892840</v>
      </c>
      <c r="F7" s="85">
        <f t="shared" si="0"/>
        <v>73871669774.649994</v>
      </c>
      <c r="G7" s="85">
        <f t="shared" si="0"/>
        <v>113196006326.8</v>
      </c>
      <c r="H7" s="85">
        <f t="shared" si="0"/>
        <v>121988348090.95999</v>
      </c>
      <c r="I7" s="85">
        <f t="shared" si="0"/>
        <v>67006966940.529999</v>
      </c>
      <c r="J7" s="85">
        <f t="shared" si="0"/>
        <v>59849944115.089996</v>
      </c>
      <c r="K7" s="85">
        <f t="shared" si="0"/>
        <v>113918991563.23</v>
      </c>
      <c r="L7" s="85">
        <f t="shared" si="0"/>
        <v>100455949828.11</v>
      </c>
      <c r="M7" s="85">
        <f t="shared" si="0"/>
        <v>161753362229.05997</v>
      </c>
      <c r="N7" s="85">
        <f>SUM(B7:M7)</f>
        <v>1133802585608.98</v>
      </c>
    </row>
    <row r="8" spans="1:104" s="10" customFormat="1" ht="12" customHeight="1">
      <c r="A8" s="26" t="s">
        <v>55</v>
      </c>
      <c r="B8" s="87">
        <f t="shared" ref="B8:M8" si="1">B10+B31+B62+B70+B113</f>
        <v>59524510763.829994</v>
      </c>
      <c r="C8" s="87">
        <f t="shared" si="1"/>
        <v>64907417193.310005</v>
      </c>
      <c r="D8" s="87">
        <f t="shared" si="1"/>
        <v>59885517618.059998</v>
      </c>
      <c r="E8" s="87">
        <f t="shared" si="1"/>
        <v>66428305816.710007</v>
      </c>
      <c r="F8" s="87">
        <f t="shared" si="1"/>
        <v>64421188675.309998</v>
      </c>
      <c r="G8" s="87">
        <f t="shared" si="1"/>
        <v>87178228522.470001</v>
      </c>
      <c r="H8" s="87">
        <f t="shared" si="1"/>
        <v>101974253517.97</v>
      </c>
      <c r="I8" s="87">
        <f t="shared" si="1"/>
        <v>62809205829.080002</v>
      </c>
      <c r="J8" s="87">
        <f t="shared" si="1"/>
        <v>55468619671.419998</v>
      </c>
      <c r="K8" s="87">
        <f t="shared" si="1"/>
        <v>108774728249.81999</v>
      </c>
      <c r="L8" s="87">
        <f t="shared" si="1"/>
        <v>92122525042.350006</v>
      </c>
      <c r="M8" s="87">
        <f t="shared" si="1"/>
        <v>149567615104.53998</v>
      </c>
      <c r="N8" s="87">
        <f t="shared" ref="N8:N71" si="2">SUM(B8:M8)</f>
        <v>973062116004.86987</v>
      </c>
    </row>
    <row r="9" spans="1:104" s="10" customFormat="1" ht="4.5" customHeight="1">
      <c r="A9" s="2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04" s="10" customFormat="1">
      <c r="A10" s="26" t="s">
        <v>49</v>
      </c>
      <c r="B10" s="87">
        <v>15375175428.9</v>
      </c>
      <c r="C10" s="87">
        <v>12102399387.540001</v>
      </c>
      <c r="D10" s="87">
        <v>13661396766.110001</v>
      </c>
      <c r="E10" s="87">
        <v>12779534339.120001</v>
      </c>
      <c r="F10" s="87">
        <v>12274262681.41</v>
      </c>
      <c r="G10" s="87">
        <v>12022546773.92</v>
      </c>
      <c r="H10" s="87">
        <v>15475820243.269999</v>
      </c>
      <c r="I10" s="87">
        <v>11456660864.84</v>
      </c>
      <c r="J10" s="87">
        <v>10830779483.700001</v>
      </c>
      <c r="K10" s="87">
        <v>10639917574.779999</v>
      </c>
      <c r="L10" s="87">
        <v>13287037266.009998</v>
      </c>
      <c r="M10" s="87">
        <v>18755868977.619999</v>
      </c>
      <c r="N10" s="87">
        <f t="shared" si="2"/>
        <v>158661399787.22</v>
      </c>
    </row>
    <row r="11" spans="1:104" s="10" customFormat="1">
      <c r="A11" s="26" t="s">
        <v>3</v>
      </c>
      <c r="B11" s="87">
        <v>8435604572.7700005</v>
      </c>
      <c r="C11" s="87">
        <v>6013020185.3299999</v>
      </c>
      <c r="D11" s="87">
        <v>7877741328.0500002</v>
      </c>
      <c r="E11" s="87">
        <v>5139712354.1999998</v>
      </c>
      <c r="F11" s="87">
        <v>5856734579.0299997</v>
      </c>
      <c r="G11" s="87">
        <v>5427616948.4399996</v>
      </c>
      <c r="H11" s="87">
        <v>9185648754.2799988</v>
      </c>
      <c r="I11" s="87">
        <v>6110505574.8099995</v>
      </c>
      <c r="J11" s="87">
        <v>4830979254.4099998</v>
      </c>
      <c r="K11" s="87">
        <v>4944047142.5199995</v>
      </c>
      <c r="L11" s="87">
        <v>5708829531.9099998</v>
      </c>
      <c r="M11" s="87">
        <v>8964189388.9799995</v>
      </c>
      <c r="N11" s="87">
        <f t="shared" si="2"/>
        <v>78494629614.72998</v>
      </c>
    </row>
    <row r="12" spans="1:104">
      <c r="A12" s="5" t="s">
        <v>4</v>
      </c>
      <c r="B12" s="93">
        <v>693275611.21999991</v>
      </c>
      <c r="C12" s="93">
        <v>593275610.58999991</v>
      </c>
      <c r="D12" s="93">
        <v>593275610.58999991</v>
      </c>
      <c r="E12" s="93">
        <v>593275610.58999991</v>
      </c>
      <c r="F12" s="93">
        <v>593275610.58999991</v>
      </c>
      <c r="G12" s="93">
        <v>593275610.58999991</v>
      </c>
      <c r="H12" s="93">
        <v>773621051.30999994</v>
      </c>
      <c r="I12" s="93">
        <v>661472429.70999992</v>
      </c>
      <c r="J12" s="93">
        <v>842780610.58999991</v>
      </c>
      <c r="K12" s="93">
        <v>692780610.58999991</v>
      </c>
      <c r="L12" s="93">
        <v>793113596.69999993</v>
      </c>
      <c r="M12" s="93">
        <v>593870610.77999997</v>
      </c>
      <c r="N12" s="87">
        <f t="shared" si="2"/>
        <v>8017292573.8499994</v>
      </c>
      <c r="O12" s="2"/>
      <c r="P12" s="2"/>
    </row>
    <row r="13" spans="1:104">
      <c r="A13" s="5" t="s">
        <v>5</v>
      </c>
      <c r="B13" s="93">
        <v>2145317395.7</v>
      </c>
      <c r="C13" s="93">
        <v>2725727923.73</v>
      </c>
      <c r="D13" s="93">
        <v>2838385698.0900006</v>
      </c>
      <c r="E13" s="93">
        <v>2598686010.7199998</v>
      </c>
      <c r="F13" s="93">
        <v>2613420604.8200002</v>
      </c>
      <c r="G13" s="93">
        <v>2924655247.7299995</v>
      </c>
      <c r="H13" s="93">
        <v>3407364485.1399999</v>
      </c>
      <c r="I13" s="93">
        <v>3514797009.9799995</v>
      </c>
      <c r="J13" s="93">
        <v>2068178783.7000003</v>
      </c>
      <c r="K13" s="93">
        <v>2342975366.8099999</v>
      </c>
      <c r="L13" s="93">
        <v>2959413568.1600003</v>
      </c>
      <c r="M13" s="93">
        <v>5562158503.2299995</v>
      </c>
      <c r="N13" s="87">
        <f t="shared" si="2"/>
        <v>35701080597.809998</v>
      </c>
      <c r="O13" s="2"/>
      <c r="P13" s="2"/>
    </row>
    <row r="14" spans="1:104">
      <c r="A14" s="5" t="s">
        <v>6</v>
      </c>
      <c r="B14" s="93">
        <v>1610518375</v>
      </c>
      <c r="C14" s="93">
        <v>1611184621</v>
      </c>
      <c r="D14" s="93">
        <v>1785166306.75</v>
      </c>
      <c r="E14" s="93">
        <v>1600134440</v>
      </c>
      <c r="F14" s="93">
        <v>1567206332</v>
      </c>
      <c r="G14" s="93">
        <v>1580329957</v>
      </c>
      <c r="H14" s="93">
        <v>1805064336</v>
      </c>
      <c r="I14" s="93">
        <v>1604880002</v>
      </c>
      <c r="J14" s="93">
        <v>1590663727</v>
      </c>
      <c r="K14" s="93">
        <v>1578935032</v>
      </c>
      <c r="L14" s="93">
        <v>1626946233.9299998</v>
      </c>
      <c r="M14" s="93">
        <v>2478804113.29</v>
      </c>
      <c r="N14" s="87">
        <f t="shared" si="2"/>
        <v>20439833475.970001</v>
      </c>
      <c r="O14" s="2"/>
      <c r="P14" s="2"/>
    </row>
    <row r="15" spans="1:104">
      <c r="A15" s="5" t="s">
        <v>7</v>
      </c>
      <c r="B15" s="93">
        <v>3986493190.8499999</v>
      </c>
      <c r="C15" s="93">
        <v>1082832030.01</v>
      </c>
      <c r="D15" s="93">
        <v>2660913712.6199999</v>
      </c>
      <c r="E15" s="93">
        <v>347616292.88999999</v>
      </c>
      <c r="F15" s="93">
        <v>1082832031.6199999</v>
      </c>
      <c r="G15" s="93">
        <v>329356133.12</v>
      </c>
      <c r="H15" s="93">
        <v>3199598881.8299999</v>
      </c>
      <c r="I15" s="93">
        <v>329356133.12</v>
      </c>
      <c r="J15" s="93">
        <v>329356133.12</v>
      </c>
      <c r="K15" s="93">
        <v>329356133.12</v>
      </c>
      <c r="L15" s="93">
        <v>329356133.12</v>
      </c>
      <c r="M15" s="93">
        <v>329356161.68000001</v>
      </c>
      <c r="N15" s="87">
        <f t="shared" si="2"/>
        <v>14336422967.100004</v>
      </c>
      <c r="O15" s="2"/>
      <c r="P15" s="2"/>
    </row>
    <row r="16" spans="1:104" s="10" customFormat="1">
      <c r="A16" s="26" t="s">
        <v>8</v>
      </c>
      <c r="B16" s="90">
        <v>615646466.33000004</v>
      </c>
      <c r="C16" s="90">
        <v>785150077.38999999</v>
      </c>
      <c r="D16" s="90">
        <v>806914797.07999992</v>
      </c>
      <c r="E16" s="90">
        <v>781766589.34000003</v>
      </c>
      <c r="F16" s="90">
        <v>762362352.78999996</v>
      </c>
      <c r="G16" s="90">
        <v>896445249.04000008</v>
      </c>
      <c r="H16" s="90">
        <v>803000145.90999997</v>
      </c>
      <c r="I16" s="90">
        <v>767068142.69000006</v>
      </c>
      <c r="J16" s="90">
        <v>734312643.61999989</v>
      </c>
      <c r="K16" s="90">
        <v>591703629.82999992</v>
      </c>
      <c r="L16" s="90">
        <v>570411755.20000005</v>
      </c>
      <c r="M16" s="90">
        <v>1312256292.27</v>
      </c>
      <c r="N16" s="90">
        <f t="shared" si="2"/>
        <v>9427038141.4899998</v>
      </c>
    </row>
    <row r="17" spans="1:16">
      <c r="A17" s="5" t="s">
        <v>56</v>
      </c>
      <c r="B17" s="93">
        <v>128075726.11</v>
      </c>
      <c r="C17" s="93">
        <v>189108100.63</v>
      </c>
      <c r="D17" s="93">
        <v>233232836.18000001</v>
      </c>
      <c r="E17" s="93">
        <v>224859605.09999999</v>
      </c>
      <c r="F17" s="93">
        <v>157808779.93000001</v>
      </c>
      <c r="G17" s="93">
        <v>291727623.13999999</v>
      </c>
      <c r="H17" s="93">
        <v>203420914.88000003</v>
      </c>
      <c r="I17" s="93">
        <v>183549230.96000001</v>
      </c>
      <c r="J17" s="93">
        <v>173572873.44</v>
      </c>
      <c r="K17" s="93">
        <v>106041346.81</v>
      </c>
      <c r="L17" s="93">
        <v>187645668.22</v>
      </c>
      <c r="M17" s="93">
        <v>497722258.58000004</v>
      </c>
      <c r="N17" s="87">
        <f t="shared" si="2"/>
        <v>2576764963.9800005</v>
      </c>
      <c r="O17" s="2"/>
      <c r="P17" s="2"/>
    </row>
    <row r="18" spans="1:16">
      <c r="A18" s="5" t="s">
        <v>57</v>
      </c>
      <c r="B18" s="93">
        <v>487570740.22000003</v>
      </c>
      <c r="C18" s="93">
        <v>596041976.75999999</v>
      </c>
      <c r="D18" s="93">
        <v>573681960.89999998</v>
      </c>
      <c r="E18" s="93">
        <v>556906984.24000001</v>
      </c>
      <c r="F18" s="93">
        <v>604553572.86000001</v>
      </c>
      <c r="G18" s="93">
        <v>604717625.9000001</v>
      </c>
      <c r="H18" s="93">
        <v>599579231.02999997</v>
      </c>
      <c r="I18" s="93">
        <v>583518911.73000002</v>
      </c>
      <c r="J18" s="93">
        <v>560739770.17999995</v>
      </c>
      <c r="K18" s="93">
        <v>485662283.01999998</v>
      </c>
      <c r="L18" s="93">
        <v>382766086.98000002</v>
      </c>
      <c r="M18" s="93">
        <v>814534033.69000006</v>
      </c>
      <c r="N18" s="87">
        <f t="shared" si="2"/>
        <v>6850273177.5100002</v>
      </c>
      <c r="O18" s="2"/>
      <c r="P18" s="2"/>
    </row>
    <row r="19" spans="1:16" s="10" customFormat="1">
      <c r="A19" s="26" t="s">
        <v>9</v>
      </c>
      <c r="B19" s="87">
        <v>1672113629.1399999</v>
      </c>
      <c r="C19" s="87">
        <v>2159951357.5599999</v>
      </c>
      <c r="D19" s="87">
        <v>2136929902.4299998</v>
      </c>
      <c r="E19" s="87">
        <v>1957314783.0899999</v>
      </c>
      <c r="F19" s="87">
        <v>2159782551.3500004</v>
      </c>
      <c r="G19" s="87">
        <v>2532637904.0100002</v>
      </c>
      <c r="H19" s="87">
        <v>2241893833.5900002</v>
      </c>
      <c r="I19" s="87">
        <v>1920327656.1400001</v>
      </c>
      <c r="J19" s="87">
        <v>2030356193.0999999</v>
      </c>
      <c r="K19" s="87">
        <v>1982281898.3899999</v>
      </c>
      <c r="L19" s="87">
        <v>3283109685.1900001</v>
      </c>
      <c r="M19" s="87">
        <v>4170304779.8099999</v>
      </c>
      <c r="N19" s="87">
        <f t="shared" si="2"/>
        <v>28247004173.799999</v>
      </c>
    </row>
    <row r="20" spans="1:16">
      <c r="A20" s="5" t="s">
        <v>58</v>
      </c>
      <c r="B20" s="93">
        <v>1585511176.3899999</v>
      </c>
      <c r="C20" s="93">
        <v>2065184539.52</v>
      </c>
      <c r="D20" s="93">
        <v>2016521736.29</v>
      </c>
      <c r="E20" s="93">
        <v>1836933331.9300001</v>
      </c>
      <c r="F20" s="93">
        <v>2014839696.8100002</v>
      </c>
      <c r="G20" s="93">
        <v>2036285330.99</v>
      </c>
      <c r="H20" s="93">
        <v>1952441624.4400001</v>
      </c>
      <c r="I20" s="93">
        <v>1777109698.55</v>
      </c>
      <c r="J20" s="93">
        <v>1768164290.05</v>
      </c>
      <c r="K20" s="93">
        <v>1811467338.8799999</v>
      </c>
      <c r="L20" s="93">
        <v>3028139338.46</v>
      </c>
      <c r="M20" s="93">
        <v>3717206812.3699999</v>
      </c>
      <c r="N20" s="87">
        <f t="shared" si="2"/>
        <v>25609804914.679996</v>
      </c>
      <c r="O20" s="2"/>
      <c r="P20" s="2"/>
    </row>
    <row r="21" spans="1:16">
      <c r="A21" s="5" t="s">
        <v>59</v>
      </c>
      <c r="B21" s="93">
        <v>83014641.640000001</v>
      </c>
      <c r="C21" s="93">
        <v>89776615.330000013</v>
      </c>
      <c r="D21" s="93">
        <v>115178113.08999999</v>
      </c>
      <c r="E21" s="93">
        <v>116448264.09999999</v>
      </c>
      <c r="F21" s="93">
        <v>140817360.64000002</v>
      </c>
      <c r="G21" s="93">
        <v>490695637.31</v>
      </c>
      <c r="H21" s="93">
        <v>285312011.36000001</v>
      </c>
      <c r="I21" s="93">
        <v>138468703.70999998</v>
      </c>
      <c r="J21" s="93">
        <v>258110118.07000002</v>
      </c>
      <c r="K21" s="93">
        <v>166614503.94</v>
      </c>
      <c r="L21" s="93">
        <v>245853868.88999993</v>
      </c>
      <c r="M21" s="93">
        <v>446244244.97000003</v>
      </c>
      <c r="N21" s="87">
        <f t="shared" si="2"/>
        <v>2576534083.0499997</v>
      </c>
      <c r="O21" s="2"/>
      <c r="P21" s="2"/>
    </row>
    <row r="22" spans="1:16" ht="24.75">
      <c r="A22" s="5" t="s">
        <v>60</v>
      </c>
      <c r="B22" s="93">
        <v>3587811.11</v>
      </c>
      <c r="C22" s="93">
        <v>4990202.71</v>
      </c>
      <c r="D22" s="93">
        <v>5230053.05</v>
      </c>
      <c r="E22" s="93">
        <v>3933187.06</v>
      </c>
      <c r="F22" s="93">
        <v>4125493.9</v>
      </c>
      <c r="G22" s="93">
        <v>5656935.71</v>
      </c>
      <c r="H22" s="93">
        <v>4140197.79</v>
      </c>
      <c r="I22" s="93">
        <v>4749253.88</v>
      </c>
      <c r="J22" s="93">
        <v>4081784.98</v>
      </c>
      <c r="K22" s="93">
        <v>4200055.57</v>
      </c>
      <c r="L22" s="93">
        <v>9116477.839999998</v>
      </c>
      <c r="M22" s="93">
        <v>6853722.4700000007</v>
      </c>
      <c r="N22" s="87">
        <f t="shared" si="2"/>
        <v>60665176.069999993</v>
      </c>
      <c r="O22" s="2"/>
      <c r="P22" s="2"/>
    </row>
    <row r="23" spans="1:16" s="10" customFormat="1">
      <c r="A23" s="26" t="s">
        <v>10</v>
      </c>
      <c r="B23" s="87">
        <v>4651810760.6599998</v>
      </c>
      <c r="C23" s="87">
        <v>3144277767.2599998</v>
      </c>
      <c r="D23" s="87">
        <v>2839810738.5499997</v>
      </c>
      <c r="E23" s="87">
        <v>4900740612.4900007</v>
      </c>
      <c r="F23" s="87">
        <v>3495383198.2400002</v>
      </c>
      <c r="G23" s="87">
        <v>3165846672.4300003</v>
      </c>
      <c r="H23" s="87">
        <v>3245277509.4900002</v>
      </c>
      <c r="I23" s="87">
        <v>2658759491.1999998</v>
      </c>
      <c r="J23" s="87">
        <v>3235131392.5700006</v>
      </c>
      <c r="K23" s="87">
        <v>3121884904.04</v>
      </c>
      <c r="L23" s="87">
        <v>3724686293.7099996</v>
      </c>
      <c r="M23" s="87">
        <v>4309118516.5600004</v>
      </c>
      <c r="N23" s="87">
        <f t="shared" si="2"/>
        <v>42492727857.199997</v>
      </c>
    </row>
    <row r="24" spans="1:16">
      <c r="A24" s="5" t="s">
        <v>11</v>
      </c>
      <c r="B24" s="93">
        <v>904719526.89999998</v>
      </c>
      <c r="C24" s="93">
        <v>988889944.42000008</v>
      </c>
      <c r="D24" s="93">
        <v>978334156.03999996</v>
      </c>
      <c r="E24" s="93">
        <v>933668704.17999995</v>
      </c>
      <c r="F24" s="93">
        <v>1428183963.5</v>
      </c>
      <c r="G24" s="93">
        <v>1042847764.05</v>
      </c>
      <c r="H24" s="93">
        <v>1274871618.8199999</v>
      </c>
      <c r="I24" s="93">
        <v>951817186.47000003</v>
      </c>
      <c r="J24" s="93">
        <v>1622325752.99</v>
      </c>
      <c r="K24" s="93">
        <v>1357377830.1900001</v>
      </c>
      <c r="L24" s="93">
        <v>1787197553.76</v>
      </c>
      <c r="M24" s="93">
        <v>2240268159.5999999</v>
      </c>
      <c r="N24" s="87">
        <f t="shared" si="2"/>
        <v>15510502160.920002</v>
      </c>
      <c r="O24" s="2"/>
      <c r="P24" s="2"/>
    </row>
    <row r="25" spans="1:16">
      <c r="A25" s="5" t="s">
        <v>61</v>
      </c>
      <c r="B25" s="93">
        <v>13805042.58</v>
      </c>
      <c r="C25" s="93">
        <v>52812536.470000006</v>
      </c>
      <c r="D25" s="93">
        <v>74494557.320000008</v>
      </c>
      <c r="E25" s="93">
        <v>54451074.390000001</v>
      </c>
      <c r="F25" s="93">
        <v>21236138.680000003</v>
      </c>
      <c r="G25" s="93">
        <v>81601940.75</v>
      </c>
      <c r="H25" s="93">
        <v>20875391.129999999</v>
      </c>
      <c r="I25" s="93">
        <v>44194480.25</v>
      </c>
      <c r="J25" s="93">
        <v>51006219.869999997</v>
      </c>
      <c r="K25" s="93">
        <v>81765220.179999992</v>
      </c>
      <c r="L25" s="93">
        <v>67027469.060000002</v>
      </c>
      <c r="M25" s="93">
        <v>94718653.620000005</v>
      </c>
      <c r="N25" s="87">
        <f t="shared" si="2"/>
        <v>657988724.30000007</v>
      </c>
      <c r="O25" s="2"/>
      <c r="P25" s="2"/>
    </row>
    <row r="26" spans="1:16">
      <c r="A26" s="5" t="s">
        <v>62</v>
      </c>
      <c r="B26" s="93">
        <v>1176927732.8399999</v>
      </c>
      <c r="C26" s="93">
        <v>1517556289.0699999</v>
      </c>
      <c r="D26" s="93">
        <v>1157721785.8199999</v>
      </c>
      <c r="E26" s="93">
        <v>1118841567.8600001</v>
      </c>
      <c r="F26" s="93">
        <v>1385818995.76</v>
      </c>
      <c r="G26" s="93">
        <v>1477259324.8299999</v>
      </c>
      <c r="H26" s="93">
        <v>1199336804.3700001</v>
      </c>
      <c r="I26" s="93">
        <v>1212316958.1900001</v>
      </c>
      <c r="J26" s="93">
        <v>1172438372.9400001</v>
      </c>
      <c r="K26" s="93">
        <v>1173782249.6099999</v>
      </c>
      <c r="L26" s="93">
        <v>1179920265.8599999</v>
      </c>
      <c r="M26" s="93">
        <v>1221256655.71</v>
      </c>
      <c r="N26" s="87">
        <f t="shared" si="2"/>
        <v>14993177002.860004</v>
      </c>
      <c r="O26" s="2"/>
      <c r="P26" s="2"/>
    </row>
    <row r="27" spans="1:16">
      <c r="A27" s="5" t="s">
        <v>63</v>
      </c>
      <c r="B27" s="93">
        <v>2178170377.2600002</v>
      </c>
      <c r="C27" s="93">
        <v>94715399.099999994</v>
      </c>
      <c r="D27" s="93">
        <v>86147005.5</v>
      </c>
      <c r="E27" s="93">
        <v>2178170377.2600002</v>
      </c>
      <c r="F27" s="93">
        <v>126151348.92</v>
      </c>
      <c r="G27" s="93">
        <v>85832420.670000002</v>
      </c>
      <c r="H27" s="93">
        <v>420595855.65999997</v>
      </c>
      <c r="I27" s="93">
        <v>86769237.280000001</v>
      </c>
      <c r="J27" s="93">
        <v>87563461.900000006</v>
      </c>
      <c r="K27" s="93">
        <v>87870661.890000001</v>
      </c>
      <c r="L27" s="93">
        <v>227156043.75999999</v>
      </c>
      <c r="M27" s="93">
        <v>227322242.11000001</v>
      </c>
      <c r="N27" s="87">
        <f t="shared" si="2"/>
        <v>5886464431.3100004</v>
      </c>
      <c r="O27" s="2"/>
      <c r="P27" s="2"/>
    </row>
    <row r="28" spans="1:16">
      <c r="A28" s="5" t="s">
        <v>12</v>
      </c>
      <c r="B28" s="93">
        <v>87833137.659999996</v>
      </c>
      <c r="C28" s="93">
        <v>91223095.209999993</v>
      </c>
      <c r="D28" s="93">
        <v>119776736.72</v>
      </c>
      <c r="E28" s="93">
        <v>98449827.88000001</v>
      </c>
      <c r="F28" s="93">
        <v>85401633.320000008</v>
      </c>
      <c r="G28" s="93">
        <v>105434693.20999999</v>
      </c>
      <c r="H28" s="93">
        <v>102405541.88</v>
      </c>
      <c r="I28" s="93">
        <v>86930999.970000014</v>
      </c>
      <c r="J28" s="93">
        <v>23231812.340000004</v>
      </c>
      <c r="K28" s="93">
        <v>86796467.549999997</v>
      </c>
      <c r="L28" s="93">
        <v>124536582.37</v>
      </c>
      <c r="M28" s="93">
        <v>259875791.73000002</v>
      </c>
      <c r="N28" s="87">
        <f t="shared" si="2"/>
        <v>1271896319.8400002</v>
      </c>
      <c r="O28" s="2"/>
      <c r="P28" s="2"/>
    </row>
    <row r="29" spans="1:16">
      <c r="A29" s="5" t="s">
        <v>64</v>
      </c>
      <c r="B29" s="93">
        <v>290354943.42000002</v>
      </c>
      <c r="C29" s="93">
        <v>399080502.98999995</v>
      </c>
      <c r="D29" s="93">
        <v>423336497.14999998</v>
      </c>
      <c r="E29" s="93">
        <v>517159060.92000002</v>
      </c>
      <c r="F29" s="93">
        <v>448591118.06</v>
      </c>
      <c r="G29" s="93">
        <v>372870528.92000002</v>
      </c>
      <c r="H29" s="93">
        <v>227192297.63</v>
      </c>
      <c r="I29" s="93">
        <v>276730629.03999996</v>
      </c>
      <c r="J29" s="93">
        <v>278565772.52999997</v>
      </c>
      <c r="K29" s="93">
        <v>334292474.62</v>
      </c>
      <c r="L29" s="93">
        <v>338848378.89999998</v>
      </c>
      <c r="M29" s="93">
        <v>265677013.78999999</v>
      </c>
      <c r="N29" s="87">
        <f t="shared" si="2"/>
        <v>4172699217.9699998</v>
      </c>
      <c r="O29" s="2"/>
      <c r="P29" s="2"/>
    </row>
    <row r="30" spans="1:16" ht="4.5" customHeight="1">
      <c r="A30" s="5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2"/>
      <c r="P30" s="2"/>
    </row>
    <row r="31" spans="1:16" s="10" customFormat="1">
      <c r="A31" s="26" t="s">
        <v>44</v>
      </c>
      <c r="B31" s="87">
        <v>7698649895.0800009</v>
      </c>
      <c r="C31" s="87">
        <v>9612926549.8500004</v>
      </c>
      <c r="D31" s="87">
        <v>7653719887.9699993</v>
      </c>
      <c r="E31" s="87">
        <v>6200980377.8699999</v>
      </c>
      <c r="F31" s="87">
        <v>6983903532.1099987</v>
      </c>
      <c r="G31" s="87">
        <v>9516365228.2199993</v>
      </c>
      <c r="H31" s="87">
        <v>10952795679.070002</v>
      </c>
      <c r="I31" s="87">
        <v>9770843784.1399994</v>
      </c>
      <c r="J31" s="87">
        <v>3213656033.2399993</v>
      </c>
      <c r="K31" s="87">
        <v>11450761874.960001</v>
      </c>
      <c r="L31" s="87">
        <v>6473354818.9900007</v>
      </c>
      <c r="M31" s="87">
        <v>13695280895.780001</v>
      </c>
      <c r="N31" s="87">
        <f t="shared" si="2"/>
        <v>103223238557.28001</v>
      </c>
    </row>
    <row r="32" spans="1:16" s="10" customFormat="1">
      <c r="A32" s="26" t="s">
        <v>65</v>
      </c>
      <c r="B32" s="87">
        <v>404496965.63999999</v>
      </c>
      <c r="C32" s="87">
        <v>716298358.49000001</v>
      </c>
      <c r="D32" s="87">
        <v>579744471.23000002</v>
      </c>
      <c r="E32" s="87">
        <v>471678990.66000003</v>
      </c>
      <c r="F32" s="87">
        <v>629239087.24000001</v>
      </c>
      <c r="G32" s="87">
        <v>622135912.75999999</v>
      </c>
      <c r="H32" s="87">
        <v>367578205.99000001</v>
      </c>
      <c r="I32" s="87">
        <v>742087652.97000003</v>
      </c>
      <c r="J32" s="87">
        <v>385099193.14999998</v>
      </c>
      <c r="K32" s="87">
        <v>380437121.95999998</v>
      </c>
      <c r="L32" s="87">
        <v>585092011.31000006</v>
      </c>
      <c r="M32" s="87">
        <v>909380262.20000005</v>
      </c>
      <c r="N32" s="87">
        <f t="shared" si="2"/>
        <v>6793268233.6000004</v>
      </c>
    </row>
    <row r="33" spans="1:16">
      <c r="A33" s="5" t="s">
        <v>66</v>
      </c>
      <c r="B33" s="93">
        <v>349726256.99000001</v>
      </c>
      <c r="C33" s="93">
        <v>641678814.00999999</v>
      </c>
      <c r="D33" s="93">
        <v>508911927.45999998</v>
      </c>
      <c r="E33" s="93">
        <v>414612734.62</v>
      </c>
      <c r="F33" s="93">
        <v>550246732</v>
      </c>
      <c r="G33" s="93">
        <v>536618850.65000004</v>
      </c>
      <c r="H33" s="93">
        <v>304661540.44</v>
      </c>
      <c r="I33" s="93">
        <v>689148178.25</v>
      </c>
      <c r="J33" s="93">
        <v>324324287.97999996</v>
      </c>
      <c r="K33" s="93">
        <v>322370570.38</v>
      </c>
      <c r="L33" s="93">
        <v>535886014.92000002</v>
      </c>
      <c r="M33" s="93">
        <v>737407654.10000002</v>
      </c>
      <c r="N33" s="87">
        <f t="shared" si="2"/>
        <v>5915593561.8000002</v>
      </c>
      <c r="O33" s="2"/>
      <c r="P33" s="2"/>
    </row>
    <row r="34" spans="1:16">
      <c r="A34" s="5" t="s">
        <v>67</v>
      </c>
      <c r="B34" s="93">
        <v>54770708.649999999</v>
      </c>
      <c r="C34" s="93">
        <v>74619544.480000004</v>
      </c>
      <c r="D34" s="93">
        <v>70832543.769999996</v>
      </c>
      <c r="E34" s="93">
        <v>57066256.039999999</v>
      </c>
      <c r="F34" s="93">
        <v>78992355.239999995</v>
      </c>
      <c r="G34" s="93">
        <v>85517062.109999999</v>
      </c>
      <c r="H34" s="93">
        <v>62916665.549999997</v>
      </c>
      <c r="I34" s="93">
        <v>52939474.719999999</v>
      </c>
      <c r="J34" s="93">
        <v>60774905.170000002</v>
      </c>
      <c r="K34" s="93">
        <v>58066551.579999998</v>
      </c>
      <c r="L34" s="93">
        <v>49205996.390000001</v>
      </c>
      <c r="M34" s="93">
        <v>171972608.09999999</v>
      </c>
      <c r="N34" s="87">
        <f t="shared" si="2"/>
        <v>877674671.79999995</v>
      </c>
      <c r="O34" s="2"/>
      <c r="P34" s="2"/>
    </row>
    <row r="35" spans="1:16" s="10" customFormat="1">
      <c r="A35" s="26" t="s">
        <v>68</v>
      </c>
      <c r="B35" s="87">
        <v>766828408.87</v>
      </c>
      <c r="C35" s="87">
        <v>939331738.96000004</v>
      </c>
      <c r="D35" s="87">
        <v>1016724502.9399999</v>
      </c>
      <c r="E35" s="87">
        <v>868812360.04999995</v>
      </c>
      <c r="F35" s="87">
        <v>928481106.46000004</v>
      </c>
      <c r="G35" s="87">
        <v>1132771176.96</v>
      </c>
      <c r="H35" s="87">
        <v>1338763669.0699999</v>
      </c>
      <c r="I35" s="87">
        <v>852364229.51999998</v>
      </c>
      <c r="J35" s="87">
        <v>838658696.00999987</v>
      </c>
      <c r="K35" s="87">
        <v>816047707.19999993</v>
      </c>
      <c r="L35" s="87">
        <v>1462230966.46</v>
      </c>
      <c r="M35" s="87">
        <v>1741889564.0699999</v>
      </c>
      <c r="N35" s="87">
        <f t="shared" si="2"/>
        <v>12702904126.57</v>
      </c>
    </row>
    <row r="36" spans="1:16">
      <c r="A36" s="5" t="s">
        <v>69</v>
      </c>
      <c r="B36" s="93">
        <v>762042434.08000004</v>
      </c>
      <c r="C36" s="93">
        <v>934545764.17000008</v>
      </c>
      <c r="D36" s="93">
        <v>1011938528.15</v>
      </c>
      <c r="E36" s="93">
        <v>864026385.25999999</v>
      </c>
      <c r="F36" s="93">
        <v>923695131.67000008</v>
      </c>
      <c r="G36" s="93">
        <v>1127985202.1700001</v>
      </c>
      <c r="H36" s="93">
        <v>1333996444.28</v>
      </c>
      <c r="I36" s="93">
        <v>847578254.73000002</v>
      </c>
      <c r="J36" s="93">
        <v>833872721.21999991</v>
      </c>
      <c r="K36" s="93">
        <v>810516507.55999994</v>
      </c>
      <c r="L36" s="93">
        <v>1436316191.22</v>
      </c>
      <c r="M36" s="93">
        <v>1735290398.6499999</v>
      </c>
      <c r="N36" s="87">
        <f t="shared" si="2"/>
        <v>12621803963.159998</v>
      </c>
      <c r="O36" s="2"/>
      <c r="P36" s="2"/>
    </row>
    <row r="37" spans="1:16">
      <c r="A37" s="5" t="s">
        <v>70</v>
      </c>
      <c r="B37" s="93">
        <v>4785974.79</v>
      </c>
      <c r="C37" s="93">
        <v>4785974.79</v>
      </c>
      <c r="D37" s="93">
        <v>4785974.79</v>
      </c>
      <c r="E37" s="93">
        <v>4785974.79</v>
      </c>
      <c r="F37" s="93">
        <v>4785974.79</v>
      </c>
      <c r="G37" s="93">
        <v>4785974.79</v>
      </c>
      <c r="H37" s="93">
        <v>4767224.79</v>
      </c>
      <c r="I37" s="93">
        <v>4785974.79</v>
      </c>
      <c r="J37" s="93">
        <v>4785974.79</v>
      </c>
      <c r="K37" s="93">
        <v>5531199.6399999997</v>
      </c>
      <c r="L37" s="93">
        <v>25914775.239999998</v>
      </c>
      <c r="M37" s="93">
        <v>5770565.0099999998</v>
      </c>
      <c r="N37" s="87">
        <f t="shared" si="2"/>
        <v>80271563</v>
      </c>
      <c r="O37" s="2"/>
      <c r="P37" s="2"/>
    </row>
    <row r="38" spans="1:16" s="10" customFormat="1">
      <c r="A38" s="26" t="s">
        <v>71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828600.41</v>
      </c>
      <c r="N38" s="87">
        <f t="shared" si="2"/>
        <v>828600.41</v>
      </c>
    </row>
    <row r="39" spans="1:16">
      <c r="A39" s="5" t="s">
        <v>13</v>
      </c>
      <c r="B39" s="93">
        <v>130302713</v>
      </c>
      <c r="C39" s="93">
        <v>194269636.97999999</v>
      </c>
      <c r="D39" s="93">
        <v>591715549.71000004</v>
      </c>
      <c r="E39" s="93">
        <v>839692814.40999997</v>
      </c>
      <c r="F39" s="93">
        <v>480568126.88</v>
      </c>
      <c r="G39" s="93">
        <v>1185074631.3800001</v>
      </c>
      <c r="H39" s="93">
        <v>1697475230.2</v>
      </c>
      <c r="I39" s="93">
        <v>791035306.09000003</v>
      </c>
      <c r="J39" s="93">
        <v>374765323.55000001</v>
      </c>
      <c r="K39" s="93">
        <v>588797379</v>
      </c>
      <c r="L39" s="93">
        <v>857016142.5999999</v>
      </c>
      <c r="M39" s="93">
        <v>789204797.19000006</v>
      </c>
      <c r="N39" s="87">
        <f t="shared" si="2"/>
        <v>8519917650.9900017</v>
      </c>
      <c r="O39" s="2"/>
      <c r="P39" s="2"/>
    </row>
    <row r="40" spans="1:16" s="10" customFormat="1">
      <c r="A40" s="30" t="s">
        <v>72</v>
      </c>
      <c r="B40" s="87">
        <v>130302713</v>
      </c>
      <c r="C40" s="87">
        <v>194269636.97999999</v>
      </c>
      <c r="D40" s="87">
        <v>591715549.71000004</v>
      </c>
      <c r="E40" s="87">
        <v>839692814.40999997</v>
      </c>
      <c r="F40" s="87">
        <v>480568126.88</v>
      </c>
      <c r="G40" s="87">
        <v>1185074631.3800001</v>
      </c>
      <c r="H40" s="87">
        <v>1697475230.2</v>
      </c>
      <c r="I40" s="87">
        <v>791035306.09000003</v>
      </c>
      <c r="J40" s="87">
        <v>374765323.55000001</v>
      </c>
      <c r="K40" s="87">
        <v>588797379</v>
      </c>
      <c r="L40" s="87">
        <v>857016142.5999999</v>
      </c>
      <c r="M40" s="87">
        <v>789204797.19000006</v>
      </c>
      <c r="N40" s="87">
        <f t="shared" si="2"/>
        <v>8519917650.9900017</v>
      </c>
    </row>
    <row r="41" spans="1:16">
      <c r="A41" s="5" t="s">
        <v>14</v>
      </c>
      <c r="B41" s="93">
        <v>4108051931.46</v>
      </c>
      <c r="C41" s="93">
        <v>3033396501.8099999</v>
      </c>
      <c r="D41" s="93">
        <v>2757718667.8800001</v>
      </c>
      <c r="E41" s="93">
        <v>2541233707.6999998</v>
      </c>
      <c r="F41" s="93">
        <v>2770209476.4700003</v>
      </c>
      <c r="G41" s="93">
        <v>2822265741.2999997</v>
      </c>
      <c r="H41" s="93">
        <v>2378947469.1200004</v>
      </c>
      <c r="I41" s="93">
        <v>3442244307.9400001</v>
      </c>
      <c r="J41" s="93">
        <v>64640242.659999996</v>
      </c>
      <c r="K41" s="93">
        <v>4905654450.9599991</v>
      </c>
      <c r="L41" s="93">
        <v>405179693.66000003</v>
      </c>
      <c r="M41" s="93">
        <v>5057110667.2299995</v>
      </c>
      <c r="N41" s="87">
        <f t="shared" si="2"/>
        <v>34286652858.189999</v>
      </c>
      <c r="O41" s="2"/>
      <c r="P41" s="2"/>
    </row>
    <row r="42" spans="1:16" s="10" customFormat="1">
      <c r="A42" s="26" t="s">
        <v>15</v>
      </c>
      <c r="B42" s="87">
        <v>4108051931.46</v>
      </c>
      <c r="C42" s="87">
        <v>3033396501.8099999</v>
      </c>
      <c r="D42" s="87">
        <v>2757718667.8800001</v>
      </c>
      <c r="E42" s="87">
        <v>2541233707.6999998</v>
      </c>
      <c r="F42" s="87">
        <v>2770209476.4700003</v>
      </c>
      <c r="G42" s="87">
        <v>2822265741.2999997</v>
      </c>
      <c r="H42" s="87">
        <v>2378947469.1200004</v>
      </c>
      <c r="I42" s="87">
        <v>3442244307.9400001</v>
      </c>
      <c r="J42" s="87">
        <v>64640242.659999996</v>
      </c>
      <c r="K42" s="87">
        <v>4905654450.9599991</v>
      </c>
      <c r="L42" s="87">
        <v>405179693.66000003</v>
      </c>
      <c r="M42" s="87">
        <v>5057110667.2299995</v>
      </c>
      <c r="N42" s="87">
        <f t="shared" si="2"/>
        <v>34286652858.189999</v>
      </c>
    </row>
    <row r="43" spans="1:16">
      <c r="A43" s="5" t="s">
        <v>73</v>
      </c>
      <c r="B43" s="93">
        <v>10177379.050000001</v>
      </c>
      <c r="C43" s="93">
        <v>11348552.52</v>
      </c>
      <c r="D43" s="93">
        <v>12878840.76</v>
      </c>
      <c r="E43" s="93">
        <v>10133609.51</v>
      </c>
      <c r="F43" s="93">
        <v>11245361.82</v>
      </c>
      <c r="G43" s="93">
        <v>11886843.949999999</v>
      </c>
      <c r="H43" s="93">
        <v>12143422.91</v>
      </c>
      <c r="I43" s="93">
        <v>11676428.07</v>
      </c>
      <c r="J43" s="93">
        <v>15598218.85</v>
      </c>
      <c r="K43" s="93">
        <v>10894638.1</v>
      </c>
      <c r="L43" s="93">
        <v>10913905.35</v>
      </c>
      <c r="M43" s="93">
        <v>24637548.100000001</v>
      </c>
      <c r="N43" s="87">
        <f t="shared" si="2"/>
        <v>153534748.98999998</v>
      </c>
      <c r="O43" s="2"/>
      <c r="P43" s="2"/>
    </row>
    <row r="44" spans="1:16">
      <c r="A44" s="5" t="s">
        <v>40</v>
      </c>
      <c r="B44" s="93">
        <v>10177379.050000001</v>
      </c>
      <c r="C44" s="93">
        <v>11348552.52</v>
      </c>
      <c r="D44" s="93">
        <v>12878840.76</v>
      </c>
      <c r="E44" s="93">
        <v>10133609.51</v>
      </c>
      <c r="F44" s="93">
        <v>11245361.82</v>
      </c>
      <c r="G44" s="93">
        <v>11886843.949999999</v>
      </c>
      <c r="H44" s="93">
        <v>12143422.91</v>
      </c>
      <c r="I44" s="93">
        <v>11676428.07</v>
      </c>
      <c r="J44" s="93">
        <v>15598218.85</v>
      </c>
      <c r="K44" s="93">
        <v>10894638.1</v>
      </c>
      <c r="L44" s="93">
        <v>10913905.35</v>
      </c>
      <c r="M44" s="93">
        <v>24637548.100000001</v>
      </c>
      <c r="N44" s="87">
        <f t="shared" si="2"/>
        <v>153534748.98999998</v>
      </c>
      <c r="O44" s="2"/>
      <c r="P44" s="2"/>
    </row>
    <row r="45" spans="1:16">
      <c r="A45" s="5" t="s">
        <v>127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87">
        <f t="shared" si="2"/>
        <v>0</v>
      </c>
      <c r="O45" s="2"/>
      <c r="P45" s="2"/>
    </row>
    <row r="46" spans="1:16" s="10" customFormat="1">
      <c r="A46" s="26" t="s">
        <v>16</v>
      </c>
      <c r="B46" s="87">
        <v>1862401551.8700001</v>
      </c>
      <c r="C46" s="87">
        <v>3864931676.4899998</v>
      </c>
      <c r="D46" s="87">
        <v>2175511048.9699998</v>
      </c>
      <c r="E46" s="87">
        <v>1144092032.9099998</v>
      </c>
      <c r="F46" s="87">
        <v>1792157439.3499999</v>
      </c>
      <c r="G46" s="87">
        <v>2830994927.54</v>
      </c>
      <c r="H46" s="87">
        <v>3658903035.3800001</v>
      </c>
      <c r="I46" s="87">
        <v>3531000270.5999994</v>
      </c>
      <c r="J46" s="87">
        <v>1321547310.8399999</v>
      </c>
      <c r="K46" s="87">
        <v>4382251995.9800005</v>
      </c>
      <c r="L46" s="87">
        <v>2332655175.2200003</v>
      </c>
      <c r="M46" s="87">
        <v>4024819737.25</v>
      </c>
      <c r="N46" s="87">
        <f t="shared" si="2"/>
        <v>32921266202.400002</v>
      </c>
    </row>
    <row r="47" spans="1:16">
      <c r="A47" s="5" t="s">
        <v>74</v>
      </c>
      <c r="B47" s="93">
        <v>1586813118.1299999</v>
      </c>
      <c r="C47" s="93">
        <v>3479013145.1799998</v>
      </c>
      <c r="D47" s="93">
        <v>1665600596.1099999</v>
      </c>
      <c r="E47" s="93">
        <v>917510068.02999997</v>
      </c>
      <c r="F47" s="93">
        <v>1330613332.3299999</v>
      </c>
      <c r="G47" s="93">
        <v>2362176429.9299998</v>
      </c>
      <c r="H47" s="93">
        <v>3333233203.0900002</v>
      </c>
      <c r="I47" s="93">
        <v>3077343130.71</v>
      </c>
      <c r="J47" s="93">
        <v>1039690532.66</v>
      </c>
      <c r="K47" s="93">
        <v>3945360674.96</v>
      </c>
      <c r="L47" s="93">
        <v>1977697695.8000002</v>
      </c>
      <c r="M47" s="93">
        <v>2336051253.4000001</v>
      </c>
      <c r="N47" s="87">
        <f t="shared" si="2"/>
        <v>27051103180.329998</v>
      </c>
      <c r="O47" s="2"/>
      <c r="P47" s="2"/>
    </row>
    <row r="48" spans="1:16">
      <c r="A48" s="5" t="s">
        <v>75</v>
      </c>
      <c r="B48" s="93">
        <v>3456170.9</v>
      </c>
      <c r="C48" s="93">
        <v>4023369.4</v>
      </c>
      <c r="D48" s="93">
        <v>3773772.68</v>
      </c>
      <c r="E48" s="93">
        <v>3469833.14</v>
      </c>
      <c r="F48" s="93">
        <v>3974857.75</v>
      </c>
      <c r="G48" s="93">
        <v>3547363.73</v>
      </c>
      <c r="H48" s="93">
        <v>2859867.36</v>
      </c>
      <c r="I48" s="93">
        <v>2993041.3299999996</v>
      </c>
      <c r="J48" s="93">
        <v>1871856.13</v>
      </c>
      <c r="K48" s="93">
        <v>761112.95</v>
      </c>
      <c r="L48" s="93">
        <v>1826858.31</v>
      </c>
      <c r="M48" s="93">
        <v>9083599.8100000005</v>
      </c>
      <c r="N48" s="87">
        <f t="shared" si="2"/>
        <v>41641703.489999995</v>
      </c>
      <c r="O48" s="2"/>
      <c r="P48" s="2"/>
    </row>
    <row r="49" spans="1:16">
      <c r="A49" s="5" t="s">
        <v>76</v>
      </c>
      <c r="B49" s="93">
        <v>187726166.19999999</v>
      </c>
      <c r="C49" s="93">
        <v>214279889.20999998</v>
      </c>
      <c r="D49" s="93">
        <v>347899292.58999997</v>
      </c>
      <c r="E49" s="93">
        <v>75002501.099999994</v>
      </c>
      <c r="F49" s="93">
        <v>289479917.05000001</v>
      </c>
      <c r="G49" s="93">
        <v>213909576.81999999</v>
      </c>
      <c r="H49" s="93">
        <v>177727427.09999996</v>
      </c>
      <c r="I49" s="93">
        <v>220311616.24000001</v>
      </c>
      <c r="J49" s="93">
        <v>123160300.90000001</v>
      </c>
      <c r="K49" s="93">
        <v>279534739.42000002</v>
      </c>
      <c r="L49" s="93">
        <v>221249067.09</v>
      </c>
      <c r="M49" s="93">
        <v>1152310826.4000001</v>
      </c>
      <c r="N49" s="87">
        <f t="shared" si="2"/>
        <v>3502591320.1200004</v>
      </c>
      <c r="O49" s="2"/>
      <c r="P49" s="2"/>
    </row>
    <row r="50" spans="1:16">
      <c r="A50" s="5" t="s">
        <v>109</v>
      </c>
      <c r="B50" s="93">
        <v>703000</v>
      </c>
      <c r="C50" s="93">
        <v>2822659.29</v>
      </c>
      <c r="D50" s="93">
        <v>56098814.530000001</v>
      </c>
      <c r="E50" s="93">
        <v>518000</v>
      </c>
      <c r="F50" s="93">
        <v>2844699.14</v>
      </c>
      <c r="G50" s="93">
        <v>18577802.150000002</v>
      </c>
      <c r="H50" s="93">
        <v>4600266.3499999996</v>
      </c>
      <c r="I50" s="93">
        <v>18107978.469999999</v>
      </c>
      <c r="J50" s="93">
        <v>47047326.82</v>
      </c>
      <c r="K50" s="93">
        <v>51316948.320000008</v>
      </c>
      <c r="L50" s="93">
        <v>275000</v>
      </c>
      <c r="M50" s="93">
        <v>282617888.38</v>
      </c>
      <c r="N50" s="87">
        <f t="shared" si="2"/>
        <v>485530383.44999999</v>
      </c>
      <c r="O50" s="2"/>
      <c r="P50" s="2"/>
    </row>
    <row r="51" spans="1:16">
      <c r="A51" s="5" t="s">
        <v>17</v>
      </c>
      <c r="B51" s="93">
        <v>83703096.640000001</v>
      </c>
      <c r="C51" s="93">
        <v>164792613.41</v>
      </c>
      <c r="D51" s="93">
        <v>102138573.06</v>
      </c>
      <c r="E51" s="93">
        <v>147591630.63999999</v>
      </c>
      <c r="F51" s="93">
        <v>165244633.07999998</v>
      </c>
      <c r="G51" s="93">
        <v>232783754.91</v>
      </c>
      <c r="H51" s="93">
        <v>140482271.48000002</v>
      </c>
      <c r="I51" s="93">
        <v>212244503.84999999</v>
      </c>
      <c r="J51" s="93">
        <v>109777294.33000001</v>
      </c>
      <c r="K51" s="93">
        <v>105278520.33</v>
      </c>
      <c r="L51" s="93">
        <v>131606554.02</v>
      </c>
      <c r="M51" s="93">
        <v>244756169.25999999</v>
      </c>
      <c r="N51" s="87">
        <f t="shared" si="2"/>
        <v>1840399615.0099998</v>
      </c>
      <c r="O51" s="2"/>
      <c r="P51" s="2"/>
    </row>
    <row r="52" spans="1:16" s="10" customFormat="1">
      <c r="A52" s="26" t="s">
        <v>77</v>
      </c>
      <c r="B52" s="87">
        <v>63526989.25</v>
      </c>
      <c r="C52" s="87">
        <v>58450345.759999998</v>
      </c>
      <c r="D52" s="87">
        <v>58710732.490000002</v>
      </c>
      <c r="E52" s="87">
        <v>56430937.130000003</v>
      </c>
      <c r="F52" s="87">
        <v>70024578.230000004</v>
      </c>
      <c r="G52" s="87">
        <v>79822364.590000004</v>
      </c>
      <c r="H52" s="87">
        <v>62506265.659999996</v>
      </c>
      <c r="I52" s="87">
        <v>63374766.439999998</v>
      </c>
      <c r="J52" s="87">
        <v>52793366.100000001</v>
      </c>
      <c r="K52" s="87">
        <v>81341717.480000004</v>
      </c>
      <c r="L52" s="87">
        <v>88166384.540000007</v>
      </c>
      <c r="M52" s="87">
        <v>133320291.05</v>
      </c>
      <c r="N52" s="87">
        <f t="shared" si="2"/>
        <v>868468738.71999991</v>
      </c>
    </row>
    <row r="53" spans="1:16">
      <c r="A53" s="5" t="s">
        <v>18</v>
      </c>
      <c r="B53" s="93">
        <v>63526989.25</v>
      </c>
      <c r="C53" s="93">
        <v>58450345.759999998</v>
      </c>
      <c r="D53" s="93">
        <v>58710732.490000002</v>
      </c>
      <c r="E53" s="93">
        <v>56430937.130000003</v>
      </c>
      <c r="F53" s="93">
        <v>70024578.230000004</v>
      </c>
      <c r="G53" s="93">
        <v>79822364.590000004</v>
      </c>
      <c r="H53" s="93">
        <v>62506265.659999996</v>
      </c>
      <c r="I53" s="93">
        <v>63374766.439999998</v>
      </c>
      <c r="J53" s="93">
        <v>52793366.100000001</v>
      </c>
      <c r="K53" s="93">
        <v>81341717.480000004</v>
      </c>
      <c r="L53" s="93">
        <v>88166384.540000007</v>
      </c>
      <c r="M53" s="93">
        <v>133320291.05</v>
      </c>
      <c r="N53" s="87">
        <f t="shared" si="2"/>
        <v>868468738.71999991</v>
      </c>
      <c r="O53" s="2"/>
      <c r="P53" s="2"/>
    </row>
    <row r="54" spans="1:16" s="10" customFormat="1">
      <c r="A54" s="26" t="s">
        <v>19</v>
      </c>
      <c r="B54" s="87">
        <v>15009103.67</v>
      </c>
      <c r="C54" s="87">
        <v>34434103.670000002</v>
      </c>
      <c r="D54" s="87">
        <v>24434103.670000002</v>
      </c>
      <c r="E54" s="87">
        <v>24434103.670000002</v>
      </c>
      <c r="F54" s="87">
        <v>34434103.670000002</v>
      </c>
      <c r="G54" s="87">
        <v>24434103.670000002</v>
      </c>
      <c r="H54" s="87">
        <v>24434103.670000002</v>
      </c>
      <c r="I54" s="87">
        <v>24434103.670000002</v>
      </c>
      <c r="J54" s="87">
        <v>21900248.670000002</v>
      </c>
      <c r="K54" s="87">
        <v>26967958.670000002</v>
      </c>
      <c r="L54" s="87">
        <v>26527843.670000002</v>
      </c>
      <c r="M54" s="87">
        <v>15009103.67</v>
      </c>
      <c r="N54" s="87">
        <f t="shared" si="2"/>
        <v>296452984.04000008</v>
      </c>
    </row>
    <row r="55" spans="1:16">
      <c r="A55" s="5" t="s">
        <v>20</v>
      </c>
      <c r="B55" s="93">
        <v>15009103.67</v>
      </c>
      <c r="C55" s="93">
        <v>34434103.670000002</v>
      </c>
      <c r="D55" s="93">
        <v>24434103.670000002</v>
      </c>
      <c r="E55" s="93">
        <v>24434103.670000002</v>
      </c>
      <c r="F55" s="93">
        <v>34434103.670000002</v>
      </c>
      <c r="G55" s="93">
        <v>24434103.670000002</v>
      </c>
      <c r="H55" s="93">
        <v>24434103.670000002</v>
      </c>
      <c r="I55" s="93">
        <v>24434103.670000002</v>
      </c>
      <c r="J55" s="93">
        <v>21900248.670000002</v>
      </c>
      <c r="K55" s="93">
        <v>26967958.670000002</v>
      </c>
      <c r="L55" s="93">
        <v>26527843.670000002</v>
      </c>
      <c r="M55" s="93">
        <v>15009103.67</v>
      </c>
      <c r="N55" s="87">
        <f t="shared" si="2"/>
        <v>296452984.04000008</v>
      </c>
      <c r="O55" s="2"/>
      <c r="P55" s="2"/>
    </row>
    <row r="56" spans="1:16" s="10" customFormat="1">
      <c r="A56" s="26" t="s">
        <v>21</v>
      </c>
      <c r="B56" s="87">
        <v>337854852.27000004</v>
      </c>
      <c r="C56" s="87">
        <v>760465635.16999996</v>
      </c>
      <c r="D56" s="87">
        <v>436281970.31999993</v>
      </c>
      <c r="E56" s="87">
        <v>244471821.83000001</v>
      </c>
      <c r="F56" s="87">
        <v>267544251.98999998</v>
      </c>
      <c r="G56" s="87">
        <v>806979526.06999993</v>
      </c>
      <c r="H56" s="87">
        <v>1412044277.0699999</v>
      </c>
      <c r="I56" s="87">
        <v>312626718.84000003</v>
      </c>
      <c r="J56" s="87">
        <v>138653433.41</v>
      </c>
      <c r="K56" s="87">
        <v>258368905.60999998</v>
      </c>
      <c r="L56" s="87">
        <v>705572696.17999995</v>
      </c>
      <c r="M56" s="87">
        <v>999908925.0200001</v>
      </c>
      <c r="N56" s="87">
        <f t="shared" si="2"/>
        <v>6680773013.7799997</v>
      </c>
    </row>
    <row r="57" spans="1:16">
      <c r="A57" s="5" t="s">
        <v>114</v>
      </c>
      <c r="B57" s="93">
        <v>0</v>
      </c>
      <c r="C57" s="93">
        <v>68773135.420000002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87">
        <f t="shared" si="2"/>
        <v>68773135.420000002</v>
      </c>
      <c r="O57" s="2"/>
      <c r="P57" s="2"/>
    </row>
    <row r="58" spans="1:16">
      <c r="A58" s="5" t="s">
        <v>113</v>
      </c>
      <c r="B58" s="93">
        <v>0</v>
      </c>
      <c r="C58" s="93">
        <v>765199.1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1835059.62</v>
      </c>
      <c r="N58" s="87">
        <f t="shared" si="2"/>
        <v>2600258.7200000002</v>
      </c>
      <c r="O58" s="2"/>
      <c r="P58" s="2"/>
    </row>
    <row r="59" spans="1:16">
      <c r="A59" s="5" t="s">
        <v>78</v>
      </c>
      <c r="B59" s="93">
        <v>337854852.27000004</v>
      </c>
      <c r="C59" s="93">
        <v>690927300.64999998</v>
      </c>
      <c r="D59" s="93">
        <v>436281970.31999993</v>
      </c>
      <c r="E59" s="93">
        <v>244471821.83000001</v>
      </c>
      <c r="F59" s="93">
        <v>267544251.98999998</v>
      </c>
      <c r="G59" s="93">
        <v>806979526.06999993</v>
      </c>
      <c r="H59" s="93">
        <v>1412044277.0699999</v>
      </c>
      <c r="I59" s="93">
        <v>312626718.84000003</v>
      </c>
      <c r="J59" s="93">
        <v>138653433.41</v>
      </c>
      <c r="K59" s="93">
        <v>258368905.60999998</v>
      </c>
      <c r="L59" s="93">
        <v>705572696.17999995</v>
      </c>
      <c r="M59" s="93">
        <v>998073865.4000001</v>
      </c>
      <c r="N59" s="87">
        <f t="shared" si="2"/>
        <v>6609399619.6399994</v>
      </c>
      <c r="O59" s="2"/>
      <c r="P59" s="2"/>
    </row>
    <row r="60" spans="1:16">
      <c r="A60" s="5" t="s">
        <v>50</v>
      </c>
      <c r="B60" s="93">
        <v>0</v>
      </c>
      <c r="C60" s="93">
        <v>0</v>
      </c>
      <c r="D60" s="93">
        <v>0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87">
        <f t="shared" si="2"/>
        <v>0</v>
      </c>
      <c r="O60" s="2"/>
      <c r="P60" s="2"/>
    </row>
    <row r="61" spans="1:16">
      <c r="A61" s="5" t="s">
        <v>128</v>
      </c>
      <c r="B61" s="93">
        <v>0</v>
      </c>
      <c r="C61" s="93">
        <v>0</v>
      </c>
      <c r="D61" s="93">
        <v>0</v>
      </c>
      <c r="E61" s="93"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87">
        <f t="shared" si="2"/>
        <v>0</v>
      </c>
      <c r="O61" s="2"/>
      <c r="P61" s="2"/>
    </row>
    <row r="62" spans="1:16" s="39" customFormat="1">
      <c r="A62" s="26" t="s">
        <v>45</v>
      </c>
      <c r="B62" s="87">
        <v>177014076.90000001</v>
      </c>
      <c r="C62" s="87">
        <v>355256719.01999998</v>
      </c>
      <c r="D62" s="87">
        <v>335669236.99000001</v>
      </c>
      <c r="E62" s="87">
        <v>283764517.74000001</v>
      </c>
      <c r="F62" s="87">
        <v>383600963.67000002</v>
      </c>
      <c r="G62" s="87">
        <v>568180314.86000001</v>
      </c>
      <c r="H62" s="87">
        <v>304560938.81999999</v>
      </c>
      <c r="I62" s="87">
        <v>210687206.38999999</v>
      </c>
      <c r="J62" s="87">
        <v>242329011.94</v>
      </c>
      <c r="K62" s="87">
        <v>245245214.76000002</v>
      </c>
      <c r="L62" s="87">
        <v>430611298.06000006</v>
      </c>
      <c r="M62" s="87">
        <v>1485475576.77</v>
      </c>
      <c r="N62" s="87">
        <f t="shared" si="2"/>
        <v>5022395075.9200001</v>
      </c>
      <c r="O62" s="10"/>
      <c r="P62" s="10"/>
    </row>
    <row r="63" spans="1:16" s="39" customFormat="1">
      <c r="A63" s="26" t="s">
        <v>79</v>
      </c>
      <c r="B63" s="87">
        <v>75495967.680000007</v>
      </c>
      <c r="C63" s="87">
        <v>104572108.91</v>
      </c>
      <c r="D63" s="87">
        <v>101761561.04000001</v>
      </c>
      <c r="E63" s="87">
        <v>93751429.859999999</v>
      </c>
      <c r="F63" s="87">
        <v>111958160.88</v>
      </c>
      <c r="G63" s="87">
        <v>135131668.25999999</v>
      </c>
      <c r="H63" s="87">
        <v>102388568.71000001</v>
      </c>
      <c r="I63" s="87">
        <v>50124019.420000002</v>
      </c>
      <c r="J63" s="87">
        <v>71763831.910000011</v>
      </c>
      <c r="K63" s="87">
        <v>110810262.93000001</v>
      </c>
      <c r="L63" s="87">
        <v>137270620.78999999</v>
      </c>
      <c r="M63" s="87">
        <v>378344142.68000001</v>
      </c>
      <c r="N63" s="87">
        <f t="shared" si="2"/>
        <v>1473372343.0699999</v>
      </c>
      <c r="O63" s="10"/>
      <c r="P63" s="10"/>
    </row>
    <row r="64" spans="1:16">
      <c r="A64" s="5" t="s">
        <v>80</v>
      </c>
      <c r="B64" s="93">
        <v>30411724.68</v>
      </c>
      <c r="C64" s="93">
        <v>60178457.019999996</v>
      </c>
      <c r="D64" s="93">
        <v>56388104.190000005</v>
      </c>
      <c r="E64" s="93">
        <v>41575371.509999998</v>
      </c>
      <c r="F64" s="93">
        <v>60476762.469999999</v>
      </c>
      <c r="G64" s="93">
        <v>80923468.039999992</v>
      </c>
      <c r="H64" s="93">
        <v>53701165.630000003</v>
      </c>
      <c r="I64" s="93">
        <v>44481517.079999998</v>
      </c>
      <c r="J64" s="93">
        <v>46397211.360000007</v>
      </c>
      <c r="K64" s="93">
        <v>72088263.440000013</v>
      </c>
      <c r="L64" s="93">
        <v>86935872.030000001</v>
      </c>
      <c r="M64" s="93">
        <v>252781023.89000002</v>
      </c>
      <c r="N64" s="87">
        <f t="shared" si="2"/>
        <v>886338941.33999991</v>
      </c>
      <c r="O64" s="2"/>
      <c r="P64" s="2"/>
    </row>
    <row r="65" spans="1:16">
      <c r="A65" s="5" t="s">
        <v>81</v>
      </c>
      <c r="B65" s="93">
        <v>45084243</v>
      </c>
      <c r="C65" s="93">
        <v>44393651.890000001</v>
      </c>
      <c r="D65" s="93">
        <v>45373456.850000001</v>
      </c>
      <c r="E65" s="93">
        <v>52176058.350000001</v>
      </c>
      <c r="F65" s="93">
        <v>51481398.410000004</v>
      </c>
      <c r="G65" s="93">
        <v>54208200.219999999</v>
      </c>
      <c r="H65" s="93">
        <v>48687403.079999998</v>
      </c>
      <c r="I65" s="93">
        <v>5642502.3400000008</v>
      </c>
      <c r="J65" s="93">
        <v>25366620.550000001</v>
      </c>
      <c r="K65" s="93">
        <v>38721999.489999995</v>
      </c>
      <c r="L65" s="93">
        <v>50334748.759999998</v>
      </c>
      <c r="M65" s="93">
        <v>125563118.79000001</v>
      </c>
      <c r="N65" s="87">
        <f t="shared" si="2"/>
        <v>587033401.73000002</v>
      </c>
      <c r="O65" s="2"/>
      <c r="P65" s="2"/>
    </row>
    <row r="66" spans="1:16">
      <c r="A66" s="5" t="s">
        <v>129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87">
        <f t="shared" si="2"/>
        <v>0</v>
      </c>
      <c r="O66" s="2"/>
      <c r="P66" s="2"/>
    </row>
    <row r="67" spans="1:16" s="10" customFormat="1">
      <c r="A67" s="26" t="s">
        <v>51</v>
      </c>
      <c r="B67" s="87">
        <v>101518109.22</v>
      </c>
      <c r="C67" s="87">
        <v>250684610.11000001</v>
      </c>
      <c r="D67" s="87">
        <v>233907675.94999999</v>
      </c>
      <c r="E67" s="87">
        <v>190013087.88000003</v>
      </c>
      <c r="F67" s="87">
        <v>271642802.79000002</v>
      </c>
      <c r="G67" s="87">
        <v>433048646.60000002</v>
      </c>
      <c r="H67" s="87">
        <v>202172370.10999998</v>
      </c>
      <c r="I67" s="87">
        <v>160563186.97</v>
      </c>
      <c r="J67" s="87">
        <v>170565180.02999997</v>
      </c>
      <c r="K67" s="87">
        <v>134434951.83000001</v>
      </c>
      <c r="L67" s="87">
        <v>293340677.27000004</v>
      </c>
      <c r="M67" s="87">
        <v>1107131434.0899999</v>
      </c>
      <c r="N67" s="87">
        <f t="shared" si="2"/>
        <v>3549022732.8500004</v>
      </c>
    </row>
    <row r="68" spans="1:16">
      <c r="A68" s="5" t="s">
        <v>22</v>
      </c>
      <c r="B68" s="93">
        <v>88216581.530000001</v>
      </c>
      <c r="C68" s="93">
        <v>236327333.35000002</v>
      </c>
      <c r="D68" s="93">
        <v>218574167.70999998</v>
      </c>
      <c r="E68" s="93">
        <v>175438539.86000001</v>
      </c>
      <c r="F68" s="93">
        <v>250686807.33000001</v>
      </c>
      <c r="G68" s="93">
        <v>417246533.23000002</v>
      </c>
      <c r="H68" s="93">
        <v>182429675.88999999</v>
      </c>
      <c r="I68" s="93">
        <v>145707753.91999999</v>
      </c>
      <c r="J68" s="93">
        <v>157569287.91999999</v>
      </c>
      <c r="K68" s="93">
        <v>118003419.76000001</v>
      </c>
      <c r="L68" s="93">
        <v>270545744.47000003</v>
      </c>
      <c r="M68" s="93">
        <v>1057812273.37</v>
      </c>
      <c r="N68" s="87">
        <f t="shared" si="2"/>
        <v>3318558118.3400002</v>
      </c>
      <c r="O68" s="2"/>
      <c r="P68" s="2"/>
    </row>
    <row r="69" spans="1:16">
      <c r="A69" s="5" t="s">
        <v>82</v>
      </c>
      <c r="B69" s="93">
        <v>13301527.689999999</v>
      </c>
      <c r="C69" s="93">
        <v>14357276.76</v>
      </c>
      <c r="D69" s="93">
        <v>15333508.24</v>
      </c>
      <c r="E69" s="93">
        <v>14574548.02</v>
      </c>
      <c r="F69" s="93">
        <v>20955995.460000001</v>
      </c>
      <c r="G69" s="93">
        <v>15802113.369999999</v>
      </c>
      <c r="H69" s="93">
        <v>19742694.219999999</v>
      </c>
      <c r="I69" s="93">
        <v>14855433.049999999</v>
      </c>
      <c r="J69" s="93">
        <v>12995892.109999999</v>
      </c>
      <c r="K69" s="93">
        <v>16431532.07</v>
      </c>
      <c r="L69" s="93">
        <v>22794932.799999997</v>
      </c>
      <c r="M69" s="93">
        <v>49319160.720000006</v>
      </c>
      <c r="N69" s="87">
        <f t="shared" si="2"/>
        <v>230464614.50999996</v>
      </c>
      <c r="O69" s="2"/>
      <c r="P69" s="2"/>
    </row>
    <row r="70" spans="1:16" s="10" customFormat="1">
      <c r="A70" s="26" t="s">
        <v>46</v>
      </c>
      <c r="B70" s="87">
        <v>27211304879.389996</v>
      </c>
      <c r="C70" s="87">
        <v>35172567725.660004</v>
      </c>
      <c r="D70" s="87">
        <v>29661332426.409996</v>
      </c>
      <c r="E70" s="87">
        <v>36669950524.790001</v>
      </c>
      <c r="F70" s="87">
        <v>37764219567.940002</v>
      </c>
      <c r="G70" s="87">
        <v>32384381159.349998</v>
      </c>
      <c r="H70" s="87">
        <v>65333858618.059998</v>
      </c>
      <c r="I70" s="87">
        <v>30052021671.299999</v>
      </c>
      <c r="J70" s="87">
        <v>32034366867.509995</v>
      </c>
      <c r="K70" s="87">
        <v>79513133943.919998</v>
      </c>
      <c r="L70" s="87">
        <v>63733037138.37001</v>
      </c>
      <c r="M70" s="87">
        <v>74845089712.809998</v>
      </c>
      <c r="N70" s="87">
        <f t="shared" si="2"/>
        <v>544375264235.51001</v>
      </c>
    </row>
    <row r="71" spans="1:16" s="10" customFormat="1">
      <c r="A71" s="26" t="s">
        <v>23</v>
      </c>
      <c r="B71" s="93">
        <v>619717461.27999997</v>
      </c>
      <c r="C71" s="93">
        <v>1969348532.7899997</v>
      </c>
      <c r="D71" s="93">
        <v>1192825463.6099999</v>
      </c>
      <c r="E71" s="93">
        <v>1094273283.6800001</v>
      </c>
      <c r="F71" s="93">
        <v>1652462056.3800001</v>
      </c>
      <c r="G71" s="93">
        <v>1593051495.27</v>
      </c>
      <c r="H71" s="93">
        <v>1469240035.8299999</v>
      </c>
      <c r="I71" s="93">
        <v>1121139217.74</v>
      </c>
      <c r="J71" s="93">
        <v>1425076898.49</v>
      </c>
      <c r="K71" s="93">
        <v>805385919.0999999</v>
      </c>
      <c r="L71" s="93">
        <v>3240136842.3500004</v>
      </c>
      <c r="M71" s="93">
        <v>2280701715</v>
      </c>
      <c r="N71" s="87">
        <f t="shared" si="2"/>
        <v>18463358921.52</v>
      </c>
    </row>
    <row r="72" spans="1:16">
      <c r="A72" s="5" t="s">
        <v>24</v>
      </c>
      <c r="B72" s="93">
        <v>64696216.239999995</v>
      </c>
      <c r="C72" s="93">
        <v>98976722.730000004</v>
      </c>
      <c r="D72" s="93">
        <v>59240515.170000002</v>
      </c>
      <c r="E72" s="93">
        <v>47331403.399999999</v>
      </c>
      <c r="F72" s="93">
        <v>60676282.480000004</v>
      </c>
      <c r="G72" s="93">
        <v>64097133.670000002</v>
      </c>
      <c r="H72" s="93">
        <v>71212352.390000001</v>
      </c>
      <c r="I72" s="93">
        <v>46767667.859999999</v>
      </c>
      <c r="J72" s="93">
        <v>42446836.719999999</v>
      </c>
      <c r="K72" s="93">
        <v>42639720.68</v>
      </c>
      <c r="L72" s="93">
        <v>43121597.240000002</v>
      </c>
      <c r="M72" s="93">
        <v>141922982.24000001</v>
      </c>
      <c r="N72" s="87">
        <f t="shared" ref="N72:N120" si="3">SUM(B72:M72)</f>
        <v>783129430.81999993</v>
      </c>
      <c r="O72" s="2"/>
      <c r="P72" s="2"/>
    </row>
    <row r="73" spans="1:16">
      <c r="A73" s="5" t="s">
        <v>83</v>
      </c>
      <c r="B73" s="93">
        <v>14946076.039999999</v>
      </c>
      <c r="C73" s="93">
        <v>37907163.100000001</v>
      </c>
      <c r="D73" s="93">
        <v>24257914.07</v>
      </c>
      <c r="E73" s="93">
        <v>15429313.050000001</v>
      </c>
      <c r="F73" s="93">
        <v>12135136.710000001</v>
      </c>
      <c r="G73" s="93">
        <v>20907624.5</v>
      </c>
      <c r="H73" s="93">
        <v>67185307.939999998</v>
      </c>
      <c r="I73" s="93">
        <v>6237287.6200000001</v>
      </c>
      <c r="J73" s="93">
        <v>0</v>
      </c>
      <c r="K73" s="93">
        <v>0</v>
      </c>
      <c r="L73" s="93">
        <v>8410469.6199999992</v>
      </c>
      <c r="M73" s="93">
        <v>8482957.0500000007</v>
      </c>
      <c r="N73" s="87">
        <f t="shared" si="3"/>
        <v>215899249.70000002</v>
      </c>
      <c r="O73" s="2"/>
      <c r="P73" s="2"/>
    </row>
    <row r="74" spans="1:16">
      <c r="A74" s="5" t="s">
        <v>84</v>
      </c>
      <c r="B74" s="93">
        <v>540075169</v>
      </c>
      <c r="C74" s="93">
        <v>1832464646.9599998</v>
      </c>
      <c r="D74" s="93">
        <v>1102572738.3699999</v>
      </c>
      <c r="E74" s="93">
        <v>1031512567.23</v>
      </c>
      <c r="F74" s="93">
        <v>1579650637.1900001</v>
      </c>
      <c r="G74" s="93">
        <v>1508046737.0999999</v>
      </c>
      <c r="H74" s="93">
        <v>1330842375.5</v>
      </c>
      <c r="I74" s="93">
        <v>1068134262.26</v>
      </c>
      <c r="J74" s="93">
        <v>1382630061.77</v>
      </c>
      <c r="K74" s="93">
        <v>762746198.41999996</v>
      </c>
      <c r="L74" s="93">
        <v>3188604775.4900002</v>
      </c>
      <c r="M74" s="93">
        <v>2130295775.7099998</v>
      </c>
      <c r="N74" s="87">
        <f t="shared" si="3"/>
        <v>17457575945</v>
      </c>
      <c r="O74" s="2"/>
      <c r="P74" s="2"/>
    </row>
    <row r="75" spans="1:16">
      <c r="A75" s="5" t="s">
        <v>107</v>
      </c>
      <c r="B75" s="93">
        <v>0</v>
      </c>
      <c r="C75" s="93">
        <v>0</v>
      </c>
      <c r="D75" s="93">
        <v>6754296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87">
        <f t="shared" si="3"/>
        <v>6754296</v>
      </c>
      <c r="O75" s="2"/>
      <c r="P75" s="2"/>
    </row>
    <row r="76" spans="1:16" s="10" customFormat="1">
      <c r="A76" s="26" t="s">
        <v>25</v>
      </c>
      <c r="B76" s="87">
        <v>5294722219.5800009</v>
      </c>
      <c r="C76" s="87">
        <v>7020007535.0100002</v>
      </c>
      <c r="D76" s="87">
        <v>5867987774.9899998</v>
      </c>
      <c r="E76" s="87">
        <v>6216630176.5500002</v>
      </c>
      <c r="F76" s="87">
        <v>6150057977.9899998</v>
      </c>
      <c r="G76" s="87">
        <v>8039981111.3500004</v>
      </c>
      <c r="H76" s="87">
        <v>10705649148.269999</v>
      </c>
      <c r="I76" s="87">
        <v>8780420518.9300003</v>
      </c>
      <c r="J76" s="87">
        <v>6927701873.079999</v>
      </c>
      <c r="K76" s="87">
        <v>9475683739.1000004</v>
      </c>
      <c r="L76" s="87">
        <v>8900000993.8700008</v>
      </c>
      <c r="M76" s="87">
        <v>18933808643.43</v>
      </c>
      <c r="N76" s="87">
        <f t="shared" si="3"/>
        <v>102312651712.14999</v>
      </c>
    </row>
    <row r="77" spans="1:16">
      <c r="A77" s="5" t="s">
        <v>26</v>
      </c>
      <c r="B77" s="93">
        <v>182544353.88999999</v>
      </c>
      <c r="C77" s="93">
        <v>136259897.38999999</v>
      </c>
      <c r="D77" s="93">
        <v>184371360.40000001</v>
      </c>
      <c r="E77" s="93">
        <v>148824487.09999999</v>
      </c>
      <c r="F77" s="93">
        <v>190367878.96000001</v>
      </c>
      <c r="G77" s="93">
        <v>167327711.95000002</v>
      </c>
      <c r="H77" s="93">
        <v>175619228.47999999</v>
      </c>
      <c r="I77" s="93">
        <v>167726908.75999999</v>
      </c>
      <c r="J77" s="93">
        <v>119204214.92</v>
      </c>
      <c r="K77" s="93">
        <v>131715759.58</v>
      </c>
      <c r="L77" s="93">
        <v>191040342.41999999</v>
      </c>
      <c r="M77" s="93">
        <v>283870198.14999998</v>
      </c>
      <c r="N77" s="87">
        <f t="shared" si="3"/>
        <v>2078872342</v>
      </c>
      <c r="O77" s="2"/>
      <c r="P77" s="2"/>
    </row>
    <row r="78" spans="1:16">
      <c r="A78" s="5" t="s">
        <v>27</v>
      </c>
      <c r="B78" s="93">
        <v>364004211.89999998</v>
      </c>
      <c r="C78" s="93">
        <v>1921585922.3999999</v>
      </c>
      <c r="D78" s="93">
        <v>518443341.72000003</v>
      </c>
      <c r="E78" s="93">
        <v>492870973.56</v>
      </c>
      <c r="F78" s="93">
        <v>428852396.83999997</v>
      </c>
      <c r="G78" s="93">
        <v>1064284642.1099999</v>
      </c>
      <c r="H78" s="93">
        <v>2595522213.3800001</v>
      </c>
      <c r="I78" s="93">
        <v>1637852392.53</v>
      </c>
      <c r="J78" s="93">
        <v>630384039.56999993</v>
      </c>
      <c r="K78" s="93">
        <v>577772504.32999992</v>
      </c>
      <c r="L78" s="93">
        <v>1243758227.76</v>
      </c>
      <c r="M78" s="93">
        <v>2719617315.7499995</v>
      </c>
      <c r="N78" s="87">
        <f t="shared" si="3"/>
        <v>14194948181.85</v>
      </c>
      <c r="O78" s="2"/>
      <c r="P78" s="2"/>
    </row>
    <row r="79" spans="1:16">
      <c r="A79" s="5" t="s">
        <v>28</v>
      </c>
      <c r="B79" s="93">
        <v>427576</v>
      </c>
      <c r="C79" s="93">
        <v>427576</v>
      </c>
      <c r="D79" s="93">
        <v>427576</v>
      </c>
      <c r="E79" s="93">
        <v>404640</v>
      </c>
      <c r="F79" s="93">
        <v>45872</v>
      </c>
      <c r="G79" s="93">
        <v>832216</v>
      </c>
      <c r="H79" s="93">
        <v>427576</v>
      </c>
      <c r="I79" s="93">
        <v>427576</v>
      </c>
      <c r="J79" s="93">
        <v>427576</v>
      </c>
      <c r="K79" s="93">
        <v>427576</v>
      </c>
      <c r="L79" s="93">
        <v>427576</v>
      </c>
      <c r="M79" s="93">
        <v>427576</v>
      </c>
      <c r="N79" s="87">
        <f t="shared" si="3"/>
        <v>5130912</v>
      </c>
      <c r="O79" s="2"/>
      <c r="P79" s="2"/>
    </row>
    <row r="80" spans="1:16">
      <c r="A80" s="5" t="s">
        <v>29</v>
      </c>
      <c r="B80" s="93">
        <v>4747746077.7900009</v>
      </c>
      <c r="C80" s="93">
        <v>4961734139.2200003</v>
      </c>
      <c r="D80" s="93">
        <v>5164745496.8699999</v>
      </c>
      <c r="E80" s="93">
        <v>5574530075.8900003</v>
      </c>
      <c r="F80" s="93">
        <v>5530791830.1899996</v>
      </c>
      <c r="G80" s="93">
        <v>6807536541.29</v>
      </c>
      <c r="H80" s="93">
        <v>7934080130.4099989</v>
      </c>
      <c r="I80" s="93">
        <v>6974413641.6400003</v>
      </c>
      <c r="J80" s="93">
        <v>6177686042.5899992</v>
      </c>
      <c r="K80" s="93">
        <v>8765767899.1900005</v>
      </c>
      <c r="L80" s="93">
        <v>7464774847.6900015</v>
      </c>
      <c r="M80" s="93">
        <v>15929893553.529999</v>
      </c>
      <c r="N80" s="87">
        <f t="shared" si="3"/>
        <v>86033700276.299988</v>
      </c>
      <c r="O80" s="2"/>
      <c r="P80" s="2"/>
    </row>
    <row r="81" spans="1:16" s="10" customFormat="1">
      <c r="A81" s="26" t="s">
        <v>30</v>
      </c>
      <c r="B81" s="87">
        <v>339218513.37</v>
      </c>
      <c r="C81" s="87">
        <v>394895807.78999996</v>
      </c>
      <c r="D81" s="87">
        <v>439522879.41000003</v>
      </c>
      <c r="E81" s="87">
        <v>397347860.83000004</v>
      </c>
      <c r="F81" s="87">
        <v>426960796.07000005</v>
      </c>
      <c r="G81" s="87">
        <v>480382146.94000006</v>
      </c>
      <c r="H81" s="87">
        <v>455792003.62</v>
      </c>
      <c r="I81" s="87">
        <v>454466450.47999996</v>
      </c>
      <c r="J81" s="87">
        <v>359867394.05000001</v>
      </c>
      <c r="K81" s="87">
        <v>370655133.11000001</v>
      </c>
      <c r="L81" s="87">
        <v>368626420.45000005</v>
      </c>
      <c r="M81" s="87">
        <v>1347755068.45</v>
      </c>
      <c r="N81" s="87">
        <f t="shared" si="3"/>
        <v>5835490474.5700006</v>
      </c>
    </row>
    <row r="82" spans="1:16">
      <c r="A82" s="5" t="s">
        <v>85</v>
      </c>
      <c r="B82" s="93">
        <v>43828644.109999999</v>
      </c>
      <c r="C82" s="93">
        <v>54755835.390000001</v>
      </c>
      <c r="D82" s="93">
        <v>76316420.329999998</v>
      </c>
      <c r="E82" s="93">
        <v>56054289.57</v>
      </c>
      <c r="F82" s="93">
        <v>50673660.119999997</v>
      </c>
      <c r="G82" s="93">
        <v>96230483.829999998</v>
      </c>
      <c r="H82" s="93">
        <v>68326340.400000006</v>
      </c>
      <c r="I82" s="93">
        <v>62021655.350000001</v>
      </c>
      <c r="J82" s="93">
        <v>52564285.5</v>
      </c>
      <c r="K82" s="93">
        <v>58572778.619999997</v>
      </c>
      <c r="L82" s="93">
        <v>79823567.650000006</v>
      </c>
      <c r="M82" s="93">
        <v>499849364.89999998</v>
      </c>
      <c r="N82" s="87">
        <f t="shared" si="3"/>
        <v>1199017325.77</v>
      </c>
      <c r="O82" s="2"/>
      <c r="P82" s="2"/>
    </row>
    <row r="83" spans="1:16">
      <c r="A83" s="5" t="s">
        <v>41</v>
      </c>
      <c r="B83" s="93">
        <v>10200606.880000001</v>
      </c>
      <c r="C83" s="93">
        <v>35123524.030000001</v>
      </c>
      <c r="D83" s="93">
        <v>41601063.009999998</v>
      </c>
      <c r="E83" s="93">
        <v>41708823.229999997</v>
      </c>
      <c r="F83" s="93">
        <v>32625517.23</v>
      </c>
      <c r="G83" s="93">
        <v>69284265.659999996</v>
      </c>
      <c r="H83" s="93">
        <v>42302746.489999995</v>
      </c>
      <c r="I83" s="93">
        <v>76898396.5</v>
      </c>
      <c r="J83" s="93">
        <v>12823559.82</v>
      </c>
      <c r="K83" s="93">
        <v>17742030.100000001</v>
      </c>
      <c r="L83" s="93">
        <v>15689059.290000001</v>
      </c>
      <c r="M83" s="93">
        <v>144707495.45000002</v>
      </c>
      <c r="N83" s="87">
        <f t="shared" si="3"/>
        <v>540707087.69000006</v>
      </c>
      <c r="O83" s="2"/>
      <c r="P83" s="2"/>
    </row>
    <row r="84" spans="1:16">
      <c r="A84" s="5" t="s">
        <v>31</v>
      </c>
      <c r="B84" s="93">
        <v>168626814.36000001</v>
      </c>
      <c r="C84" s="93">
        <v>207323095.51999998</v>
      </c>
      <c r="D84" s="93">
        <v>203898186.27000001</v>
      </c>
      <c r="E84" s="93">
        <v>188376734.62</v>
      </c>
      <c r="F84" s="93">
        <v>213443902.23000002</v>
      </c>
      <c r="G84" s="93">
        <v>220295877.88</v>
      </c>
      <c r="H84" s="93">
        <v>201409957.15000001</v>
      </c>
      <c r="I84" s="93">
        <v>168029768.31</v>
      </c>
      <c r="J84" s="93">
        <v>210986817.35999998</v>
      </c>
      <c r="K84" s="93">
        <v>211647557.26999998</v>
      </c>
      <c r="L84" s="93">
        <v>212572362.76000002</v>
      </c>
      <c r="M84" s="93">
        <v>458232385.30000001</v>
      </c>
      <c r="N84" s="87">
        <f t="shared" si="3"/>
        <v>2664843459.0300002</v>
      </c>
      <c r="O84" s="2"/>
      <c r="P84" s="2"/>
    </row>
    <row r="85" spans="1:16">
      <c r="A85" s="5" t="s">
        <v>108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87">
        <f t="shared" si="3"/>
        <v>0</v>
      </c>
      <c r="O85" s="2"/>
      <c r="P85" s="2"/>
    </row>
    <row r="86" spans="1:16">
      <c r="A86" s="5" t="s">
        <v>86</v>
      </c>
      <c r="B86" s="93">
        <v>44500000</v>
      </c>
      <c r="C86" s="93">
        <v>22339665.969999999</v>
      </c>
      <c r="D86" s="93">
        <v>35299099.600000001</v>
      </c>
      <c r="E86" s="93">
        <v>20212561</v>
      </c>
      <c r="F86" s="93">
        <v>47627477.269999996</v>
      </c>
      <c r="G86" s="93">
        <v>22499444.600000001</v>
      </c>
      <c r="H86" s="93">
        <v>55856218.769999996</v>
      </c>
      <c r="I86" s="93">
        <v>25000000</v>
      </c>
      <c r="J86" s="93">
        <v>19500000</v>
      </c>
      <c r="K86" s="93">
        <v>19500000</v>
      </c>
      <c r="L86" s="93">
        <v>0</v>
      </c>
      <c r="M86" s="93">
        <v>42910890.049999997</v>
      </c>
      <c r="N86" s="87">
        <f t="shared" si="3"/>
        <v>355245357.25999999</v>
      </c>
      <c r="O86" s="2"/>
      <c r="P86" s="2"/>
    </row>
    <row r="87" spans="1:16" ht="15" customHeight="1">
      <c r="A87" s="5" t="s">
        <v>110</v>
      </c>
      <c r="B87" s="93">
        <v>0</v>
      </c>
      <c r="C87" s="93">
        <v>3633428.99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1473066.9</v>
      </c>
      <c r="J87" s="93">
        <v>0</v>
      </c>
      <c r="K87" s="93">
        <v>0</v>
      </c>
      <c r="L87" s="93">
        <v>0</v>
      </c>
      <c r="M87" s="93">
        <v>0</v>
      </c>
      <c r="N87" s="87">
        <f t="shared" si="3"/>
        <v>5106495.8900000006</v>
      </c>
      <c r="O87" s="2"/>
      <c r="P87" s="2"/>
    </row>
    <row r="88" spans="1:16" ht="24.75">
      <c r="A88" s="5" t="s">
        <v>32</v>
      </c>
      <c r="B88" s="93">
        <v>72062448.019999996</v>
      </c>
      <c r="C88" s="93">
        <v>71720257.890000001</v>
      </c>
      <c r="D88" s="93">
        <v>82408110.200000003</v>
      </c>
      <c r="E88" s="93">
        <v>90995452.409999996</v>
      </c>
      <c r="F88" s="93">
        <v>82590239.219999999</v>
      </c>
      <c r="G88" s="93">
        <v>72072074.969999999</v>
      </c>
      <c r="H88" s="93">
        <v>87896740.810000002</v>
      </c>
      <c r="I88" s="93">
        <v>121043563.42</v>
      </c>
      <c r="J88" s="93">
        <v>63992731.369999997</v>
      </c>
      <c r="K88" s="93">
        <v>63192767.119999997</v>
      </c>
      <c r="L88" s="93">
        <v>60541430.75</v>
      </c>
      <c r="M88" s="93">
        <v>202054932.74999997</v>
      </c>
      <c r="N88" s="87">
        <f t="shared" si="3"/>
        <v>1070570748.9299999</v>
      </c>
      <c r="O88" s="2"/>
      <c r="P88" s="2"/>
    </row>
    <row r="89" spans="1:16" s="10" customFormat="1">
      <c r="A89" s="26" t="s">
        <v>33</v>
      </c>
      <c r="B89" s="87">
        <v>15529834442.539997</v>
      </c>
      <c r="C89" s="87">
        <v>19643704401.200005</v>
      </c>
      <c r="D89" s="87">
        <v>15934674937.809998</v>
      </c>
      <c r="E89" s="87">
        <v>15510024860</v>
      </c>
      <c r="F89" s="87">
        <v>14496971244.35</v>
      </c>
      <c r="G89" s="87">
        <v>14891245379.66</v>
      </c>
      <c r="H89" s="87">
        <v>17250269359.789997</v>
      </c>
      <c r="I89" s="87">
        <v>13238141608.359999</v>
      </c>
      <c r="J89" s="87">
        <v>11924100479.539997</v>
      </c>
      <c r="K89" s="87">
        <v>12946572777.550001</v>
      </c>
      <c r="L89" s="87">
        <v>25706436895.400002</v>
      </c>
      <c r="M89" s="87">
        <v>28767664847.710003</v>
      </c>
      <c r="N89" s="87">
        <f t="shared" si="3"/>
        <v>205839641233.90997</v>
      </c>
    </row>
    <row r="90" spans="1:16">
      <c r="A90" s="5" t="s">
        <v>87</v>
      </c>
      <c r="B90" s="93">
        <v>409811161.20999998</v>
      </c>
      <c r="C90" s="93">
        <v>906157240.78999996</v>
      </c>
      <c r="D90" s="93">
        <v>635088623.51999998</v>
      </c>
      <c r="E90" s="93">
        <v>448953133.34000003</v>
      </c>
      <c r="F90" s="93">
        <v>582218726.5</v>
      </c>
      <c r="G90" s="93">
        <v>561490173.46999991</v>
      </c>
      <c r="H90" s="93">
        <v>597188033.54000008</v>
      </c>
      <c r="I90" s="93">
        <v>388024688.05999994</v>
      </c>
      <c r="J90" s="93">
        <v>389615363.44</v>
      </c>
      <c r="K90" s="93">
        <v>441042490.50999999</v>
      </c>
      <c r="L90" s="93">
        <v>436141284.33999997</v>
      </c>
      <c r="M90" s="93">
        <v>1467830274.1599998</v>
      </c>
      <c r="N90" s="87">
        <f t="shared" si="3"/>
        <v>7263561192.8800001</v>
      </c>
      <c r="O90" s="2"/>
      <c r="P90" s="2"/>
    </row>
    <row r="91" spans="1:16">
      <c r="A91" s="5" t="s">
        <v>88</v>
      </c>
      <c r="B91" s="93">
        <v>6959731395.5599985</v>
      </c>
      <c r="C91" s="93">
        <v>6117905549.8000011</v>
      </c>
      <c r="D91" s="93">
        <v>6633398944.04</v>
      </c>
      <c r="E91" s="93">
        <v>5753305630.1100006</v>
      </c>
      <c r="F91" s="93">
        <v>5370738371.2799997</v>
      </c>
      <c r="G91" s="93">
        <v>5588676964.2699995</v>
      </c>
      <c r="H91" s="93">
        <v>5365733450.5899982</v>
      </c>
      <c r="I91" s="93">
        <v>5110641882.9500008</v>
      </c>
      <c r="J91" s="93">
        <v>4912879482.6999998</v>
      </c>
      <c r="K91" s="93">
        <v>4914086074.3100004</v>
      </c>
      <c r="L91" s="93">
        <v>8427573077.0700006</v>
      </c>
      <c r="M91" s="93">
        <v>6190513607.5199995</v>
      </c>
      <c r="N91" s="87">
        <f t="shared" si="3"/>
        <v>71345184430.199982</v>
      </c>
      <c r="O91" s="2"/>
      <c r="P91" s="2"/>
    </row>
    <row r="92" spans="1:16">
      <c r="A92" s="5" t="s">
        <v>89</v>
      </c>
      <c r="B92" s="93">
        <v>1711452155.6099999</v>
      </c>
      <c r="C92" s="93">
        <v>1927177941.6499999</v>
      </c>
      <c r="D92" s="93">
        <v>1806170597.1500001</v>
      </c>
      <c r="E92" s="93">
        <v>1775167823.5799999</v>
      </c>
      <c r="F92" s="93">
        <v>1655146825.0800002</v>
      </c>
      <c r="G92" s="93">
        <v>1591368140.71</v>
      </c>
      <c r="H92" s="93">
        <v>1685418900.5699999</v>
      </c>
      <c r="I92" s="93">
        <v>1589410926.1299999</v>
      </c>
      <c r="J92" s="93">
        <v>1554336153.1800001</v>
      </c>
      <c r="K92" s="93">
        <v>1573574155.1700001</v>
      </c>
      <c r="L92" s="93">
        <v>2666295607.75</v>
      </c>
      <c r="M92" s="93">
        <v>1850878202.6500001</v>
      </c>
      <c r="N92" s="87">
        <f t="shared" si="3"/>
        <v>21386397429.23</v>
      </c>
      <c r="O92" s="2"/>
      <c r="P92" s="2"/>
    </row>
    <row r="93" spans="1:16">
      <c r="A93" s="5" t="s">
        <v>34</v>
      </c>
      <c r="B93" s="93">
        <v>900552386.32999992</v>
      </c>
      <c r="C93" s="93">
        <v>1237098959.7900002</v>
      </c>
      <c r="D93" s="93">
        <v>1116711974.3199997</v>
      </c>
      <c r="E93" s="93">
        <v>1248341099.4100001</v>
      </c>
      <c r="F93" s="93">
        <v>1274829306.2</v>
      </c>
      <c r="G93" s="93">
        <v>1166515430.22</v>
      </c>
      <c r="H93" s="93">
        <v>1431742272.9399998</v>
      </c>
      <c r="I93" s="93">
        <v>1385319847.6400001</v>
      </c>
      <c r="J93" s="93">
        <v>1219293749.54</v>
      </c>
      <c r="K93" s="93">
        <v>1070618654.83</v>
      </c>
      <c r="L93" s="93">
        <v>2455918650.48</v>
      </c>
      <c r="M93" s="93">
        <v>2007102973.3100002</v>
      </c>
      <c r="N93" s="87">
        <f t="shared" si="3"/>
        <v>16514045305.009998</v>
      </c>
      <c r="O93" s="2"/>
      <c r="P93" s="2"/>
    </row>
    <row r="94" spans="1:16">
      <c r="A94" s="5" t="s">
        <v>35</v>
      </c>
      <c r="B94" s="93">
        <v>320080440.31999999</v>
      </c>
      <c r="C94" s="93">
        <v>343456721.31999999</v>
      </c>
      <c r="D94" s="93">
        <v>605874008.39999998</v>
      </c>
      <c r="E94" s="93">
        <v>425819178.88999999</v>
      </c>
      <c r="F94" s="93">
        <v>319953296.19</v>
      </c>
      <c r="G94" s="93">
        <v>398822776.56999999</v>
      </c>
      <c r="H94" s="93">
        <v>455305783.98000002</v>
      </c>
      <c r="I94" s="93">
        <v>312035244.14000005</v>
      </c>
      <c r="J94" s="93">
        <v>323136194.37999994</v>
      </c>
      <c r="K94" s="93">
        <v>280196857.50999999</v>
      </c>
      <c r="L94" s="93">
        <v>501113406.62</v>
      </c>
      <c r="M94" s="93">
        <v>550401376.80000007</v>
      </c>
      <c r="N94" s="87">
        <f t="shared" si="3"/>
        <v>4836195285.1199999</v>
      </c>
      <c r="O94" s="2"/>
      <c r="P94" s="2"/>
    </row>
    <row r="95" spans="1:16">
      <c r="A95" s="5" t="s">
        <v>90</v>
      </c>
      <c r="B95" s="93">
        <v>791719945.64999998</v>
      </c>
      <c r="C95" s="93">
        <v>996116220.06000006</v>
      </c>
      <c r="D95" s="93">
        <v>955841574.49000001</v>
      </c>
      <c r="E95" s="93">
        <v>735523001.17000008</v>
      </c>
      <c r="F95" s="93">
        <v>862181901.00999999</v>
      </c>
      <c r="G95" s="93">
        <v>1005393879.25</v>
      </c>
      <c r="H95" s="93">
        <v>840911040.30999994</v>
      </c>
      <c r="I95" s="93">
        <v>609107270.24000001</v>
      </c>
      <c r="J95" s="93">
        <v>526879520.53000003</v>
      </c>
      <c r="K95" s="93">
        <v>628968771.05999994</v>
      </c>
      <c r="L95" s="93">
        <v>986760038.8499999</v>
      </c>
      <c r="M95" s="93">
        <v>1242530622.0100002</v>
      </c>
      <c r="N95" s="87">
        <f t="shared" si="3"/>
        <v>10181933784.630001</v>
      </c>
      <c r="O95" s="2"/>
      <c r="P95" s="2"/>
    </row>
    <row r="96" spans="1:16">
      <c r="A96" s="5" t="s">
        <v>91</v>
      </c>
      <c r="B96" s="93">
        <v>55820758.159999996</v>
      </c>
      <c r="C96" s="93">
        <v>96884580.950000003</v>
      </c>
      <c r="D96" s="93">
        <v>142711615.16999999</v>
      </c>
      <c r="E96" s="93">
        <v>89769715.5</v>
      </c>
      <c r="F96" s="93">
        <v>81822165.690000013</v>
      </c>
      <c r="G96" s="93">
        <v>157563160.34</v>
      </c>
      <c r="H96" s="93">
        <v>92857973.229999989</v>
      </c>
      <c r="I96" s="93">
        <v>112173545.17999999</v>
      </c>
      <c r="J96" s="93">
        <v>59620421.310000002</v>
      </c>
      <c r="K96" s="93">
        <v>64087158.600000001</v>
      </c>
      <c r="L96" s="93">
        <v>115480963.68000001</v>
      </c>
      <c r="M96" s="93">
        <v>106842948.09999999</v>
      </c>
      <c r="N96" s="87">
        <f t="shared" si="3"/>
        <v>1175635005.9099998</v>
      </c>
      <c r="O96" s="2"/>
      <c r="P96" s="2"/>
    </row>
    <row r="97" spans="1:16">
      <c r="A97" s="5" t="s">
        <v>92</v>
      </c>
      <c r="B97" s="93">
        <v>24570744.190000001</v>
      </c>
      <c r="C97" s="93">
        <v>27662708.529999997</v>
      </c>
      <c r="D97" s="93">
        <v>31839773.390000001</v>
      </c>
      <c r="E97" s="93">
        <v>28052795.84</v>
      </c>
      <c r="F97" s="93">
        <v>27173417.969999999</v>
      </c>
      <c r="G97" s="93">
        <v>29522670.289999999</v>
      </c>
      <c r="H97" s="93">
        <v>29189651.27</v>
      </c>
      <c r="I97" s="93">
        <v>29328857.329999998</v>
      </c>
      <c r="J97" s="93">
        <v>25119435.800000001</v>
      </c>
      <c r="K97" s="93">
        <v>27138712.739999998</v>
      </c>
      <c r="L97" s="93">
        <v>44360349.810000002</v>
      </c>
      <c r="M97" s="93">
        <v>57866217.030000001</v>
      </c>
      <c r="N97" s="87">
        <f t="shared" si="3"/>
        <v>381825334.19000006</v>
      </c>
      <c r="O97" s="2"/>
      <c r="P97" s="2"/>
    </row>
    <row r="98" spans="1:16">
      <c r="A98" s="5" t="s">
        <v>93</v>
      </c>
      <c r="B98" s="93">
        <v>6362798.5</v>
      </c>
      <c r="C98" s="93">
        <v>7463494.7999999998</v>
      </c>
      <c r="D98" s="93">
        <v>8280815.9199999999</v>
      </c>
      <c r="E98" s="93">
        <v>6362798.5</v>
      </c>
      <c r="F98" s="93">
        <v>7176943.9399999995</v>
      </c>
      <c r="G98" s="93">
        <v>14731980.530000001</v>
      </c>
      <c r="H98" s="93">
        <v>9132687.6999999993</v>
      </c>
      <c r="I98" s="93">
        <v>6018201.8099999996</v>
      </c>
      <c r="J98" s="93">
        <v>14844035.880000001</v>
      </c>
      <c r="K98" s="93">
        <v>8445311.5</v>
      </c>
      <c r="L98" s="93">
        <v>7623745.7300000004</v>
      </c>
      <c r="M98" s="93">
        <v>31013548.109999999</v>
      </c>
      <c r="N98" s="87">
        <f t="shared" si="3"/>
        <v>127456362.92</v>
      </c>
      <c r="O98" s="2"/>
      <c r="P98" s="2"/>
    </row>
    <row r="99" spans="1:16">
      <c r="A99" s="5" t="s">
        <v>94</v>
      </c>
      <c r="B99" s="93">
        <v>8520948.4800000004</v>
      </c>
      <c r="C99" s="93">
        <v>8614037.4299999997</v>
      </c>
      <c r="D99" s="93">
        <v>12072811.609999999</v>
      </c>
      <c r="E99" s="93">
        <v>9164436.1800000016</v>
      </c>
      <c r="F99" s="93">
        <v>10946573.02</v>
      </c>
      <c r="G99" s="93">
        <v>15497689.639999999</v>
      </c>
      <c r="H99" s="93">
        <v>21545933.77</v>
      </c>
      <c r="I99" s="93">
        <v>14158751.130000001</v>
      </c>
      <c r="J99" s="93">
        <v>8652741.5500000007</v>
      </c>
      <c r="K99" s="93">
        <v>9258814.1799999997</v>
      </c>
      <c r="L99" s="93">
        <v>18840072.18</v>
      </c>
      <c r="M99" s="93">
        <v>73047856.019999996</v>
      </c>
      <c r="N99" s="87">
        <f t="shared" si="3"/>
        <v>210320665.19</v>
      </c>
      <c r="O99" s="2"/>
      <c r="P99" s="2"/>
    </row>
    <row r="100" spans="1:16">
      <c r="A100" s="5" t="s">
        <v>95</v>
      </c>
      <c r="B100" s="93">
        <v>4341211708.5299997</v>
      </c>
      <c r="C100" s="93">
        <v>7975166946.0799999</v>
      </c>
      <c r="D100" s="93">
        <v>3986684199.8000002</v>
      </c>
      <c r="E100" s="93">
        <v>4989565247.4799995</v>
      </c>
      <c r="F100" s="93">
        <v>4304783717.4699993</v>
      </c>
      <c r="G100" s="93">
        <v>4361662514.3699999</v>
      </c>
      <c r="H100" s="93">
        <v>6721243631.8899994</v>
      </c>
      <c r="I100" s="93">
        <v>3681922393.7499995</v>
      </c>
      <c r="J100" s="93">
        <v>2889723381.23</v>
      </c>
      <c r="K100" s="93">
        <v>3929155777.1399999</v>
      </c>
      <c r="L100" s="93">
        <v>10046329698.889999</v>
      </c>
      <c r="M100" s="93">
        <v>15189637222.000002</v>
      </c>
      <c r="N100" s="87">
        <f t="shared" si="3"/>
        <v>72417086438.630005</v>
      </c>
      <c r="O100" s="2"/>
      <c r="P100" s="2"/>
    </row>
    <row r="101" spans="1:16" s="10" customFormat="1">
      <c r="A101" s="26" t="s">
        <v>36</v>
      </c>
      <c r="B101" s="87">
        <v>5427812242.6199999</v>
      </c>
      <c r="C101" s="87">
        <v>6144611448.8699999</v>
      </c>
      <c r="D101" s="87">
        <v>6226321370.5900002</v>
      </c>
      <c r="E101" s="87">
        <v>13451674343.73</v>
      </c>
      <c r="F101" s="87">
        <v>15037767493.15</v>
      </c>
      <c r="G101" s="87">
        <v>7379721026.1299992</v>
      </c>
      <c r="H101" s="87">
        <v>35452908070.550003</v>
      </c>
      <c r="I101" s="87">
        <v>6457853875.79</v>
      </c>
      <c r="J101" s="87">
        <v>11397620222.35</v>
      </c>
      <c r="K101" s="87">
        <v>55914836375.059998</v>
      </c>
      <c r="L101" s="87">
        <v>25517835986.299999</v>
      </c>
      <c r="M101" s="87">
        <v>23515159438.220001</v>
      </c>
      <c r="N101" s="87">
        <f t="shared" si="3"/>
        <v>211924121893.35999</v>
      </c>
    </row>
    <row r="102" spans="1:16">
      <c r="A102" s="5" t="s">
        <v>37</v>
      </c>
      <c r="B102" s="93">
        <v>3294445754.9699998</v>
      </c>
      <c r="C102" s="93">
        <v>3360400166.0900002</v>
      </c>
      <c r="D102" s="93">
        <v>3528269412.3599997</v>
      </c>
      <c r="E102" s="93">
        <v>3380275697.7800002</v>
      </c>
      <c r="F102" s="93">
        <v>3394695153.5700002</v>
      </c>
      <c r="G102" s="93">
        <v>3447666548.4099998</v>
      </c>
      <c r="H102" s="93">
        <v>3569168247.8699999</v>
      </c>
      <c r="I102" s="93">
        <v>3441448892.3800001</v>
      </c>
      <c r="J102" s="93">
        <v>3512515842.6799998</v>
      </c>
      <c r="K102" s="93">
        <v>3542039877.4000001</v>
      </c>
      <c r="L102" s="93">
        <v>6389944529.3100004</v>
      </c>
      <c r="M102" s="93">
        <v>4171117814.6200004</v>
      </c>
      <c r="N102" s="87">
        <f t="shared" si="3"/>
        <v>45031987937.440002</v>
      </c>
      <c r="O102" s="2"/>
      <c r="P102" s="2"/>
    </row>
    <row r="103" spans="1:16">
      <c r="A103" s="5" t="s">
        <v>112</v>
      </c>
      <c r="B103" s="93">
        <v>0</v>
      </c>
      <c r="C103" s="93">
        <v>0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87">
        <f t="shared" si="3"/>
        <v>0</v>
      </c>
      <c r="O103" s="2"/>
      <c r="P103" s="2"/>
    </row>
    <row r="104" spans="1:16">
      <c r="A104" s="5" t="s">
        <v>96</v>
      </c>
      <c r="B104" s="93">
        <v>60165640.420000002</v>
      </c>
      <c r="C104" s="93">
        <v>14165640.42</v>
      </c>
      <c r="D104" s="93">
        <v>14165640.42</v>
      </c>
      <c r="E104" s="93">
        <v>14165640.42</v>
      </c>
      <c r="F104" s="93">
        <v>14165640.42</v>
      </c>
      <c r="G104" s="93">
        <v>14165640.42</v>
      </c>
      <c r="H104" s="93">
        <v>14165640.42</v>
      </c>
      <c r="I104" s="93">
        <v>14165640.42</v>
      </c>
      <c r="J104" s="93">
        <v>14165640.42</v>
      </c>
      <c r="K104" s="93">
        <v>14165640.42</v>
      </c>
      <c r="L104" s="93">
        <v>0</v>
      </c>
      <c r="M104" s="93">
        <v>33607594.789999999</v>
      </c>
      <c r="N104" s="87">
        <f t="shared" si="3"/>
        <v>221263998.98999995</v>
      </c>
      <c r="O104" s="2"/>
      <c r="P104" s="2"/>
    </row>
    <row r="105" spans="1:16">
      <c r="A105" s="5" t="s">
        <v>97</v>
      </c>
      <c r="B105" s="93">
        <v>74846361.829999998</v>
      </c>
      <c r="C105" s="93">
        <v>76768026.829999998</v>
      </c>
      <c r="D105" s="93">
        <v>104378632.33</v>
      </c>
      <c r="E105" s="93">
        <v>142207519.47</v>
      </c>
      <c r="F105" s="93">
        <v>174807194.33000001</v>
      </c>
      <c r="G105" s="93">
        <v>130003706.33</v>
      </c>
      <c r="H105" s="93">
        <v>107213465.33</v>
      </c>
      <c r="I105" s="93">
        <v>111007367.5</v>
      </c>
      <c r="J105" s="93">
        <v>78642037.329999998</v>
      </c>
      <c r="K105" s="93">
        <v>78642037.329999998</v>
      </c>
      <c r="L105" s="93">
        <v>260392527</v>
      </c>
      <c r="M105" s="93">
        <v>50293607</v>
      </c>
      <c r="N105" s="87">
        <f t="shared" si="3"/>
        <v>1389202482.6100001</v>
      </c>
      <c r="O105" s="2"/>
      <c r="P105" s="2"/>
    </row>
    <row r="106" spans="1:16">
      <c r="A106" s="5" t="s">
        <v>98</v>
      </c>
      <c r="B106" s="93">
        <v>4092741.13</v>
      </c>
      <c r="C106" s="93">
        <v>74172774.950000003</v>
      </c>
      <c r="D106" s="93">
        <v>47073288.450000003</v>
      </c>
      <c r="E106" s="93">
        <v>7366850.54</v>
      </c>
      <c r="F106" s="93">
        <v>91369741.960000008</v>
      </c>
      <c r="G106" s="93">
        <v>35372527.390000001</v>
      </c>
      <c r="H106" s="93">
        <v>219298538.40000001</v>
      </c>
      <c r="I106" s="93">
        <v>93686233.390000001</v>
      </c>
      <c r="J106" s="93">
        <v>14502502.34</v>
      </c>
      <c r="K106" s="93">
        <v>8692982.8599999994</v>
      </c>
      <c r="L106" s="93">
        <v>19720503.189999998</v>
      </c>
      <c r="M106" s="93">
        <v>8023726.9400000004</v>
      </c>
      <c r="N106" s="87">
        <f t="shared" si="3"/>
        <v>623372411.5400002</v>
      </c>
      <c r="O106" s="2"/>
      <c r="P106" s="2"/>
    </row>
    <row r="107" spans="1:16">
      <c r="A107" s="5" t="s">
        <v>99</v>
      </c>
      <c r="B107" s="93">
        <v>13246881.489999998</v>
      </c>
      <c r="C107" s="93">
        <v>163794983.90000001</v>
      </c>
      <c r="D107" s="93">
        <v>86989364.039999992</v>
      </c>
      <c r="E107" s="93">
        <v>17674886.619999997</v>
      </c>
      <c r="F107" s="93">
        <v>160612795.28999999</v>
      </c>
      <c r="G107" s="93">
        <v>92705578.280000001</v>
      </c>
      <c r="H107" s="93">
        <v>88792270.579999998</v>
      </c>
      <c r="I107" s="93">
        <v>97128192.070000008</v>
      </c>
      <c r="J107" s="93">
        <v>1659774396.72</v>
      </c>
      <c r="K107" s="93">
        <v>66984436.079999998</v>
      </c>
      <c r="L107" s="93">
        <v>1567862040.23</v>
      </c>
      <c r="M107" s="93">
        <v>1652230367.48</v>
      </c>
      <c r="N107" s="87">
        <f t="shared" si="3"/>
        <v>5667796192.7800007</v>
      </c>
      <c r="O107" s="2"/>
      <c r="P107" s="2"/>
    </row>
    <row r="108" spans="1:16">
      <c r="A108" s="5" t="s">
        <v>100</v>
      </c>
      <c r="B108" s="93">
        <v>19329055.329999998</v>
      </c>
      <c r="C108" s="93">
        <v>25948865.66</v>
      </c>
      <c r="D108" s="93">
        <v>22625152.510000002</v>
      </c>
      <c r="E108" s="93">
        <v>21824334.09</v>
      </c>
      <c r="F108" s="93">
        <v>20490311.050000001</v>
      </c>
      <c r="G108" s="93">
        <v>33091463.210000001</v>
      </c>
      <c r="H108" s="93">
        <v>28848622.02</v>
      </c>
      <c r="I108" s="93">
        <v>21228077.870000001</v>
      </c>
      <c r="J108" s="93">
        <v>7553929.5100000007</v>
      </c>
      <c r="K108" s="93">
        <v>23517637.170000002</v>
      </c>
      <c r="L108" s="93">
        <v>28489033.16</v>
      </c>
      <c r="M108" s="93">
        <v>56611735.400000006</v>
      </c>
      <c r="N108" s="87">
        <f t="shared" si="3"/>
        <v>309558216.98000002</v>
      </c>
      <c r="O108" s="2"/>
      <c r="P108" s="2"/>
    </row>
    <row r="109" spans="1:16">
      <c r="A109" s="5" t="s">
        <v>101</v>
      </c>
      <c r="B109" s="93">
        <v>48078367.130000003</v>
      </c>
      <c r="C109" s="93">
        <v>57477599.789999999</v>
      </c>
      <c r="D109" s="93">
        <v>51586553.609999999</v>
      </c>
      <c r="E109" s="93">
        <v>41467341.75</v>
      </c>
      <c r="F109" s="93">
        <v>48613371.329999998</v>
      </c>
      <c r="G109" s="93">
        <v>294732990.25</v>
      </c>
      <c r="H109" s="93">
        <v>131259610.75999999</v>
      </c>
      <c r="I109" s="93">
        <v>391535843.65999997</v>
      </c>
      <c r="J109" s="93">
        <v>16009190.789999999</v>
      </c>
      <c r="K109" s="93">
        <v>49728157.140000001</v>
      </c>
      <c r="L109" s="93">
        <v>37170548.619999997</v>
      </c>
      <c r="M109" s="93">
        <v>168930628.94999999</v>
      </c>
      <c r="N109" s="87">
        <f t="shared" si="3"/>
        <v>1336590203.78</v>
      </c>
      <c r="O109" s="2"/>
      <c r="P109" s="2"/>
    </row>
    <row r="110" spans="1:16">
      <c r="A110" s="5" t="s">
        <v>102</v>
      </c>
      <c r="B110" s="93">
        <v>1881448820.2</v>
      </c>
      <c r="C110" s="93">
        <v>2339654258.1799998</v>
      </c>
      <c r="D110" s="93">
        <v>2332884126.5199995</v>
      </c>
      <c r="E110" s="93">
        <v>9791902720.7199993</v>
      </c>
      <c r="F110" s="93">
        <v>11085361592.439999</v>
      </c>
      <c r="G110" s="93">
        <v>3263894242.1900001</v>
      </c>
      <c r="H110" s="93">
        <v>31260491627.09</v>
      </c>
      <c r="I110" s="93">
        <v>2232685154.6300001</v>
      </c>
      <c r="J110" s="93">
        <v>6080581055.1800003</v>
      </c>
      <c r="K110" s="93">
        <v>51888375378.789993</v>
      </c>
      <c r="L110" s="93">
        <v>17179581918.940001</v>
      </c>
      <c r="M110" s="93">
        <v>17006419260.090002</v>
      </c>
      <c r="N110" s="87">
        <f t="shared" si="3"/>
        <v>156343280154.96997</v>
      </c>
      <c r="O110" s="2"/>
      <c r="P110" s="2"/>
    </row>
    <row r="111" spans="1:16">
      <c r="A111" s="5" t="s">
        <v>130</v>
      </c>
      <c r="B111" s="93">
        <v>0</v>
      </c>
      <c r="C111" s="93">
        <v>0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87">
        <f t="shared" si="3"/>
        <v>0</v>
      </c>
      <c r="O111" s="2"/>
      <c r="P111" s="2"/>
    </row>
    <row r="112" spans="1:16">
      <c r="A112" s="5" t="s">
        <v>103</v>
      </c>
      <c r="B112" s="93">
        <v>32158620.120000001</v>
      </c>
      <c r="C112" s="93">
        <v>32229133.050000001</v>
      </c>
      <c r="D112" s="93">
        <v>38349200.349999994</v>
      </c>
      <c r="E112" s="93">
        <v>34789352.340000004</v>
      </c>
      <c r="F112" s="93">
        <v>47651692.759999998</v>
      </c>
      <c r="G112" s="93">
        <v>68088329.650000006</v>
      </c>
      <c r="H112" s="93">
        <v>33670048.079999998</v>
      </c>
      <c r="I112" s="93">
        <v>54968473.869999997</v>
      </c>
      <c r="J112" s="93">
        <v>13875627.380000001</v>
      </c>
      <c r="K112" s="93">
        <v>242690227.86999997</v>
      </c>
      <c r="L112" s="93">
        <v>34674885.850000009</v>
      </c>
      <c r="M112" s="93">
        <v>367924702.94999999</v>
      </c>
      <c r="N112" s="87">
        <f t="shared" si="3"/>
        <v>1001070294.27</v>
      </c>
      <c r="O112" s="2"/>
      <c r="P112" s="2"/>
    </row>
    <row r="113" spans="1:16" s="10" customFormat="1">
      <c r="A113" s="26" t="s">
        <v>52</v>
      </c>
      <c r="B113" s="87">
        <v>9062366483.5599995</v>
      </c>
      <c r="C113" s="87">
        <v>7664266811.2399998</v>
      </c>
      <c r="D113" s="87">
        <v>8573399300.5799999</v>
      </c>
      <c r="E113" s="87">
        <v>10494076057.190001</v>
      </c>
      <c r="F113" s="87">
        <v>7015201930.1800003</v>
      </c>
      <c r="G113" s="87">
        <v>32686755046.119999</v>
      </c>
      <c r="H113" s="87">
        <v>9907218038.75</v>
      </c>
      <c r="I113" s="87">
        <v>11318992302.41</v>
      </c>
      <c r="J113" s="87">
        <v>9147488275.0299988</v>
      </c>
      <c r="K113" s="87">
        <v>6925669641.4000006</v>
      </c>
      <c r="L113" s="87">
        <v>8198484520.9200001</v>
      </c>
      <c r="M113" s="87">
        <v>40785899941.559998</v>
      </c>
      <c r="N113" s="87">
        <f t="shared" si="3"/>
        <v>161779818348.94</v>
      </c>
    </row>
    <row r="114" spans="1:16" s="10" customFormat="1">
      <c r="A114" s="26" t="s">
        <v>38</v>
      </c>
      <c r="B114" s="87">
        <v>9062366483.5599995</v>
      </c>
      <c r="C114" s="87">
        <v>7664266811.2399998</v>
      </c>
      <c r="D114" s="87">
        <v>8573399300.5799999</v>
      </c>
      <c r="E114" s="87">
        <v>10494076057.190001</v>
      </c>
      <c r="F114" s="87">
        <v>7015201930.1800003</v>
      </c>
      <c r="G114" s="87">
        <v>32686755046.119999</v>
      </c>
      <c r="H114" s="87">
        <v>9907218038.75</v>
      </c>
      <c r="I114" s="87">
        <v>11318992302.41</v>
      </c>
      <c r="J114" s="87">
        <v>9147488275.0299988</v>
      </c>
      <c r="K114" s="87">
        <v>6925669641.4000006</v>
      </c>
      <c r="L114" s="87">
        <v>8198484520.9200001</v>
      </c>
      <c r="M114" s="87">
        <v>40785899941.559998</v>
      </c>
      <c r="N114" s="87">
        <f t="shared" si="3"/>
        <v>161779818348.94</v>
      </c>
    </row>
    <row r="115" spans="1:16" ht="15" customHeight="1">
      <c r="A115" s="5" t="s">
        <v>104</v>
      </c>
      <c r="B115" s="93">
        <v>9062366483.5599995</v>
      </c>
      <c r="C115" s="93">
        <v>7664266811.2399998</v>
      </c>
      <c r="D115" s="93">
        <v>8573399300.5799999</v>
      </c>
      <c r="E115" s="93">
        <v>10494076057.190001</v>
      </c>
      <c r="F115" s="93">
        <v>7015201930.1800003</v>
      </c>
      <c r="G115" s="93">
        <v>32686755046.119999</v>
      </c>
      <c r="H115" s="93">
        <v>9907218038.75</v>
      </c>
      <c r="I115" s="93">
        <v>11318992302.41</v>
      </c>
      <c r="J115" s="93">
        <v>9147488275.0299988</v>
      </c>
      <c r="K115" s="93">
        <v>6925669641.4000006</v>
      </c>
      <c r="L115" s="93">
        <v>8198484520.9200001</v>
      </c>
      <c r="M115" s="93">
        <v>40785899941.559998</v>
      </c>
      <c r="N115" s="87">
        <f t="shared" si="3"/>
        <v>161779818348.94</v>
      </c>
      <c r="O115" s="2"/>
      <c r="P115" s="2"/>
    </row>
    <row r="116" spans="1:16" ht="4.5" customHeight="1">
      <c r="A116" s="5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2"/>
      <c r="P116" s="2"/>
    </row>
    <row r="117" spans="1:16" s="10" customFormat="1">
      <c r="A117" s="26" t="s">
        <v>43</v>
      </c>
      <c r="B117" s="87">
        <v>7729542008.25</v>
      </c>
      <c r="C117" s="87">
        <v>10635932534.200001</v>
      </c>
      <c r="D117" s="87">
        <v>18448533782.899994</v>
      </c>
      <c r="E117" s="87">
        <v>34201587023.290001</v>
      </c>
      <c r="F117" s="87">
        <v>9450481099.3399982</v>
      </c>
      <c r="G117" s="87">
        <v>26017777804.329998</v>
      </c>
      <c r="H117" s="87">
        <v>20014094572.989994</v>
      </c>
      <c r="I117" s="87">
        <v>4197761111.4500003</v>
      </c>
      <c r="J117" s="87">
        <v>4381324443.6700001</v>
      </c>
      <c r="K117" s="87">
        <v>5144263313.4099989</v>
      </c>
      <c r="L117" s="87">
        <v>8333424785.7600012</v>
      </c>
      <c r="M117" s="87">
        <v>12185747124.52</v>
      </c>
      <c r="N117" s="87">
        <f t="shared" si="3"/>
        <v>160740469604.10995</v>
      </c>
    </row>
    <row r="118" spans="1:16" s="10" customFormat="1">
      <c r="A118" s="26" t="s">
        <v>42</v>
      </c>
      <c r="B118" s="87">
        <v>7729542008.25</v>
      </c>
      <c r="C118" s="87">
        <v>10635932534.200001</v>
      </c>
      <c r="D118" s="87">
        <v>18448533782.899994</v>
      </c>
      <c r="E118" s="87">
        <v>34201587023.290001</v>
      </c>
      <c r="F118" s="87">
        <v>9450481099.3399982</v>
      </c>
      <c r="G118" s="87">
        <v>26017777804.329998</v>
      </c>
      <c r="H118" s="87">
        <v>20014094572.989994</v>
      </c>
      <c r="I118" s="87">
        <v>4197761111.4500003</v>
      </c>
      <c r="J118" s="87">
        <v>4381324443.6700001</v>
      </c>
      <c r="K118" s="87">
        <v>5144263313.4099989</v>
      </c>
      <c r="L118" s="87">
        <v>8333424785.7600012</v>
      </c>
      <c r="M118" s="87">
        <v>12185747124.52</v>
      </c>
      <c r="N118" s="87">
        <f t="shared" si="3"/>
        <v>160740469604.10995</v>
      </c>
    </row>
    <row r="119" spans="1:16" s="10" customFormat="1">
      <c r="A119" s="41" t="s">
        <v>47</v>
      </c>
      <c r="B119" s="87">
        <v>7729542008.25</v>
      </c>
      <c r="C119" s="87">
        <v>10635932534.200001</v>
      </c>
      <c r="D119" s="87">
        <v>18448533782.899994</v>
      </c>
      <c r="E119" s="87">
        <v>34201587023.290001</v>
      </c>
      <c r="F119" s="87">
        <v>9450481099.3399982</v>
      </c>
      <c r="G119" s="87">
        <v>26017777804.329998</v>
      </c>
      <c r="H119" s="87">
        <v>20014094572.989994</v>
      </c>
      <c r="I119" s="87">
        <v>4197761111.4500003</v>
      </c>
      <c r="J119" s="87">
        <v>4381324443.6700001</v>
      </c>
      <c r="K119" s="87">
        <v>5144263313.4099989</v>
      </c>
      <c r="L119" s="87">
        <v>8333424785.7600012</v>
      </c>
      <c r="M119" s="87">
        <v>12185747124.52</v>
      </c>
      <c r="N119" s="87">
        <f t="shared" si="3"/>
        <v>160740469604.10995</v>
      </c>
    </row>
    <row r="120" spans="1:16">
      <c r="A120" s="6" t="s">
        <v>48</v>
      </c>
      <c r="B120" s="84">
        <v>7729542008.25</v>
      </c>
      <c r="C120" s="84">
        <v>10635932534.200001</v>
      </c>
      <c r="D120" s="84">
        <v>18448533782.899994</v>
      </c>
      <c r="E120" s="84">
        <v>34201587023.290001</v>
      </c>
      <c r="F120" s="84">
        <v>9450481099.3399982</v>
      </c>
      <c r="G120" s="84">
        <v>26017777804.329998</v>
      </c>
      <c r="H120" s="84">
        <v>20014094572.989994</v>
      </c>
      <c r="I120" s="84">
        <v>4197761111.4500003</v>
      </c>
      <c r="J120" s="84">
        <v>4381324443.6700001</v>
      </c>
      <c r="K120" s="84">
        <v>5144263313.4099989</v>
      </c>
      <c r="L120" s="84">
        <v>8333424785.7600012</v>
      </c>
      <c r="M120" s="84">
        <v>12185747124.52</v>
      </c>
      <c r="N120" s="88">
        <f t="shared" si="3"/>
        <v>160740469604.10995</v>
      </c>
      <c r="O120" s="2"/>
      <c r="P120" s="2"/>
    </row>
    <row r="121" spans="1:16">
      <c r="A121" s="33" t="s">
        <v>137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42"/>
      <c r="N121" s="42"/>
      <c r="O121" s="2"/>
      <c r="P121" s="2"/>
    </row>
    <row r="122" spans="1:16">
      <c r="A122" s="43" t="s">
        <v>105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2"/>
      <c r="N122" s="2"/>
      <c r="O122" s="2"/>
      <c r="P122" s="2"/>
    </row>
    <row r="123" spans="1:16">
      <c r="A123" s="43" t="s">
        <v>106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2"/>
      <c r="N123" s="2"/>
      <c r="O123" s="2"/>
      <c r="P123" s="2"/>
    </row>
    <row r="124" spans="1:16">
      <c r="A124" s="33" t="s">
        <v>39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2"/>
      <c r="N124" s="42"/>
      <c r="O124" s="2"/>
      <c r="P124" s="2"/>
    </row>
    <row r="125" spans="1:1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2"/>
      <c r="N125" s="2"/>
      <c r="O125" s="2"/>
      <c r="P125" s="2"/>
    </row>
    <row r="126" spans="1:1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</sheetData>
  <mergeCells count="3">
    <mergeCell ref="A2:N2"/>
    <mergeCell ref="A3:N3"/>
    <mergeCell ref="A4:N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20"/>
  <sheetViews>
    <sheetView workbookViewId="0">
      <selection activeCell="A3" sqref="A3:E3"/>
    </sheetView>
  </sheetViews>
  <sheetFormatPr baseColWidth="10" defaultRowHeight="14.25"/>
  <cols>
    <col min="1" max="1" width="48" style="2" customWidth="1"/>
    <col min="2" max="14" width="16.28515625" style="2" customWidth="1"/>
    <col min="15" max="16" width="20.7109375" style="2" customWidth="1"/>
    <col min="17" max="93" width="16.7109375" style="2" customWidth="1"/>
    <col min="94" max="16384" width="11.42578125" style="2"/>
  </cols>
  <sheetData>
    <row r="1" spans="1:93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s="4" customFormat="1" ht="12.75">
      <c r="A2" s="103"/>
      <c r="B2" s="103"/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3.5" customHeight="1">
      <c r="A3" s="102" t="s">
        <v>136</v>
      </c>
      <c r="B3" s="102"/>
      <c r="C3" s="102"/>
      <c r="D3" s="102"/>
      <c r="E3" s="10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>
      <c r="A4" s="102" t="s">
        <v>121</v>
      </c>
      <c r="B4" s="102"/>
      <c r="C4" s="102"/>
      <c r="D4" s="102"/>
      <c r="E4" s="10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3" ht="4.5" customHeight="1">
      <c r="B5" s="24"/>
      <c r="C5" s="24"/>
      <c r="D5" s="24"/>
      <c r="F5" s="24"/>
      <c r="G5" s="24"/>
      <c r="H5" s="24"/>
      <c r="BM5" s="25"/>
    </row>
    <row r="6" spans="1:93" s="10" customFormat="1" ht="15">
      <c r="A6" s="8" t="s">
        <v>53</v>
      </c>
      <c r="B6" s="9" t="s">
        <v>0</v>
      </c>
      <c r="C6" s="9" t="s">
        <v>1</v>
      </c>
      <c r="D6" s="9" t="s">
        <v>111</v>
      </c>
      <c r="E6" s="9" t="s">
        <v>115</v>
      </c>
      <c r="F6" s="9" t="s">
        <v>116</v>
      </c>
      <c r="G6" s="9" t="s">
        <v>117</v>
      </c>
      <c r="H6" s="9" t="s">
        <v>118</v>
      </c>
      <c r="I6" s="9" t="s">
        <v>119</v>
      </c>
      <c r="J6" s="9" t="s">
        <v>122</v>
      </c>
      <c r="K6" s="9" t="s">
        <v>123</v>
      </c>
      <c r="L6" s="9" t="s">
        <v>124</v>
      </c>
      <c r="M6" s="9" t="s">
        <v>126</v>
      </c>
      <c r="N6" s="9" t="s">
        <v>2</v>
      </c>
    </row>
    <row r="7" spans="1:93" s="10" customFormat="1" ht="15">
      <c r="A7" s="26" t="s">
        <v>54</v>
      </c>
      <c r="B7" s="85">
        <f t="shared" ref="B7:N7" si="0">SUM(B8,B112)</f>
        <v>53104821116.769997</v>
      </c>
      <c r="C7" s="85">
        <f t="shared" si="0"/>
        <v>69772228883.259995</v>
      </c>
      <c r="D7" s="85">
        <f t="shared" si="0"/>
        <v>71666495484.800003</v>
      </c>
      <c r="E7" s="85">
        <f t="shared" si="0"/>
        <v>77428780964.970001</v>
      </c>
      <c r="F7" s="85">
        <f t="shared" si="0"/>
        <v>83532342173.37999</v>
      </c>
      <c r="G7" s="85">
        <f t="shared" si="0"/>
        <v>111402038354.42001</v>
      </c>
      <c r="H7" s="85">
        <f t="shared" si="0"/>
        <v>69393399006.720001</v>
      </c>
      <c r="I7" s="85">
        <f t="shared" si="0"/>
        <v>78725019027.940002</v>
      </c>
      <c r="J7" s="85">
        <f t="shared" si="0"/>
        <v>89880721940.699997</v>
      </c>
      <c r="K7" s="85">
        <f t="shared" si="0"/>
        <v>72350206288.119995</v>
      </c>
      <c r="L7" s="85">
        <f t="shared" si="0"/>
        <v>112605538819.86</v>
      </c>
      <c r="M7" s="85">
        <f t="shared" si="0"/>
        <v>204884396854.87003</v>
      </c>
      <c r="N7" s="87">
        <f t="shared" si="0"/>
        <v>1094745988915.8101</v>
      </c>
      <c r="O7" s="27"/>
      <c r="P7" s="27"/>
    </row>
    <row r="8" spans="1:93" s="10" customFormat="1" ht="12" customHeight="1">
      <c r="A8" s="26" t="s">
        <v>55</v>
      </c>
      <c r="B8" s="87">
        <f t="shared" ref="B8:N8" si="1">SUM(B10,B31,B60,B68,B108)</f>
        <v>49326996846.509995</v>
      </c>
      <c r="C8" s="87">
        <f t="shared" si="1"/>
        <v>66779504112.979996</v>
      </c>
      <c r="D8" s="87">
        <f t="shared" si="1"/>
        <v>67044151441.440002</v>
      </c>
      <c r="E8" s="87">
        <f t="shared" si="1"/>
        <v>68130841831.350006</v>
      </c>
      <c r="F8" s="87">
        <f t="shared" si="1"/>
        <v>61985088322.899994</v>
      </c>
      <c r="G8" s="87">
        <f t="shared" si="1"/>
        <v>91701329929.01001</v>
      </c>
      <c r="H8" s="87">
        <f t="shared" si="1"/>
        <v>64426257890.780006</v>
      </c>
      <c r="I8" s="87">
        <f t="shared" si="1"/>
        <v>68292697599.770004</v>
      </c>
      <c r="J8" s="87">
        <f t="shared" si="1"/>
        <v>79745998630.229996</v>
      </c>
      <c r="K8" s="87">
        <f t="shared" si="1"/>
        <v>68049673370.029999</v>
      </c>
      <c r="L8" s="87">
        <f t="shared" si="1"/>
        <v>107849264249.14</v>
      </c>
      <c r="M8" s="87">
        <f t="shared" si="1"/>
        <v>192075695916.16003</v>
      </c>
      <c r="N8" s="87">
        <f t="shared" si="1"/>
        <v>985407500140.30005</v>
      </c>
      <c r="O8" s="27"/>
      <c r="P8" s="27"/>
    </row>
    <row r="9" spans="1:93" s="10" customFormat="1" ht="4.5" customHeight="1">
      <c r="A9" s="26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93" s="10" customFormat="1" ht="15">
      <c r="A10" s="26" t="s">
        <v>49</v>
      </c>
      <c r="B10" s="87">
        <v>9015007314.3300018</v>
      </c>
      <c r="C10" s="87">
        <v>11072144721.449999</v>
      </c>
      <c r="D10" s="87">
        <v>11517378005.240002</v>
      </c>
      <c r="E10" s="87">
        <v>12104998955.950001</v>
      </c>
      <c r="F10" s="87">
        <v>10937222707.320002</v>
      </c>
      <c r="G10" s="87">
        <v>10960699248.34</v>
      </c>
      <c r="H10" s="87">
        <v>11522958336.380001</v>
      </c>
      <c r="I10" s="87">
        <v>11494183777.4</v>
      </c>
      <c r="J10" s="87">
        <v>13006221953.879997</v>
      </c>
      <c r="K10" s="87">
        <v>13714169361.060001</v>
      </c>
      <c r="L10" s="87">
        <v>17529312757.330009</v>
      </c>
      <c r="M10" s="87">
        <v>48308928928.460068</v>
      </c>
      <c r="N10" s="87">
        <v>181183226067.14008</v>
      </c>
    </row>
    <row r="11" spans="1:93" s="10" customFormat="1" ht="15">
      <c r="A11" s="26" t="s">
        <v>3</v>
      </c>
      <c r="B11" s="87">
        <v>4343184312.0600014</v>
      </c>
      <c r="C11" s="87">
        <v>5032964238.9199991</v>
      </c>
      <c r="D11" s="87">
        <v>5251312693.0100021</v>
      </c>
      <c r="E11" s="87">
        <v>5774768612.6100016</v>
      </c>
      <c r="F11" s="87">
        <v>5398617592.8700008</v>
      </c>
      <c r="G11" s="87">
        <v>5175273606.0500002</v>
      </c>
      <c r="H11" s="87">
        <v>5236942819.7000008</v>
      </c>
      <c r="I11" s="87">
        <v>5261504957.2900019</v>
      </c>
      <c r="J11" s="87">
        <v>6221392690.7099972</v>
      </c>
      <c r="K11" s="87">
        <v>7133056038.4600029</v>
      </c>
      <c r="L11" s="87">
        <v>8285618884.7200089</v>
      </c>
      <c r="M11" s="87">
        <v>31601266236.89006</v>
      </c>
      <c r="N11" s="87">
        <v>94715902683.29007</v>
      </c>
    </row>
    <row r="12" spans="1:93">
      <c r="A12" s="5" t="s">
        <v>4</v>
      </c>
      <c r="B12" s="93">
        <v>593941953.14999986</v>
      </c>
      <c r="C12" s="93">
        <v>594025285.95000005</v>
      </c>
      <c r="D12" s="93">
        <v>593983619.95000005</v>
      </c>
      <c r="E12" s="93">
        <v>593983619.94999993</v>
      </c>
      <c r="F12" s="93">
        <v>593983619.95000005</v>
      </c>
      <c r="G12" s="93">
        <v>593983619.87000012</v>
      </c>
      <c r="H12" s="93">
        <v>593983619.76999998</v>
      </c>
      <c r="I12" s="93">
        <v>593983619.7700001</v>
      </c>
      <c r="J12" s="93">
        <v>615733620.41000009</v>
      </c>
      <c r="K12" s="93">
        <v>615733620.41000009</v>
      </c>
      <c r="L12" s="93">
        <v>615733620.36000013</v>
      </c>
      <c r="M12" s="93">
        <v>615733735.28000009</v>
      </c>
      <c r="N12" s="87">
        <v>7214803554.8199987</v>
      </c>
    </row>
    <row r="13" spans="1:93" ht="24">
      <c r="A13" s="5" t="s">
        <v>5</v>
      </c>
      <c r="B13" s="93">
        <v>1753173784.450001</v>
      </c>
      <c r="C13" s="93">
        <v>2358328778.5099988</v>
      </c>
      <c r="D13" s="93">
        <v>2658511000.6000018</v>
      </c>
      <c r="E13" s="93">
        <v>2662185765.2000017</v>
      </c>
      <c r="F13" s="93">
        <v>2622768898.6100011</v>
      </c>
      <c r="G13" s="93">
        <v>2577818291.4500003</v>
      </c>
      <c r="H13" s="93">
        <v>2603715567.4500008</v>
      </c>
      <c r="I13" s="93">
        <v>2562878997.7500024</v>
      </c>
      <c r="J13" s="93">
        <v>2997835524.4799972</v>
      </c>
      <c r="K13" s="93">
        <v>4311658197.8000021</v>
      </c>
      <c r="L13" s="93">
        <v>4446573480.2400093</v>
      </c>
      <c r="M13" s="93">
        <v>22642308796.000061</v>
      </c>
      <c r="N13" s="87">
        <v>54197757082.540077</v>
      </c>
    </row>
    <row r="14" spans="1:93" s="29" customFormat="1" ht="30" customHeight="1">
      <c r="A14" s="5" t="s">
        <v>133</v>
      </c>
      <c r="B14" s="93">
        <v>1675045773</v>
      </c>
      <c r="C14" s="93">
        <v>1759587373</v>
      </c>
      <c r="D14" s="93">
        <v>1677795271</v>
      </c>
      <c r="E14" s="93">
        <v>1567376426</v>
      </c>
      <c r="F14" s="93">
        <v>1860842272.8499994</v>
      </c>
      <c r="G14" s="93">
        <v>1682448893.27</v>
      </c>
      <c r="H14" s="93">
        <v>1718220831.0200002</v>
      </c>
      <c r="I14" s="93">
        <v>1783619538.3099999</v>
      </c>
      <c r="J14" s="93">
        <v>1971800744.3700001</v>
      </c>
      <c r="K14" s="93">
        <v>1729541418.7999997</v>
      </c>
      <c r="L14" s="93">
        <v>2779204300.0299993</v>
      </c>
      <c r="M14" s="93">
        <v>7169316035.3800001</v>
      </c>
      <c r="N14" s="87">
        <v>27374798877.029999</v>
      </c>
    </row>
    <row r="15" spans="1:93" ht="25.5" customHeight="1">
      <c r="A15" s="5" t="s">
        <v>7</v>
      </c>
      <c r="B15" s="93">
        <v>321022801.46000028</v>
      </c>
      <c r="C15" s="93">
        <v>321022801.46000028</v>
      </c>
      <c r="D15" s="93">
        <v>321022801.46000016</v>
      </c>
      <c r="E15" s="93">
        <v>951222801.4599998</v>
      </c>
      <c r="F15" s="93">
        <v>321022801.46000046</v>
      </c>
      <c r="G15" s="93">
        <v>321022801.45999986</v>
      </c>
      <c r="H15" s="93">
        <v>321022801.46000028</v>
      </c>
      <c r="I15" s="93">
        <v>321022801.46000022</v>
      </c>
      <c r="J15" s="93">
        <v>636022801.44999993</v>
      </c>
      <c r="K15" s="93">
        <v>476122801.45000046</v>
      </c>
      <c r="L15" s="93">
        <v>444107484.09000057</v>
      </c>
      <c r="M15" s="93">
        <v>1173907670.23</v>
      </c>
      <c r="N15" s="87">
        <v>5928543168.9000015</v>
      </c>
    </row>
    <row r="16" spans="1:93" s="10" customFormat="1" ht="16.5" customHeight="1">
      <c r="A16" s="26" t="s">
        <v>8</v>
      </c>
      <c r="B16" s="90">
        <v>451819603.54999995</v>
      </c>
      <c r="C16" s="90">
        <v>539433922.30000007</v>
      </c>
      <c r="D16" s="90">
        <v>663415640.96999955</v>
      </c>
      <c r="E16" s="90">
        <v>595200330.35999966</v>
      </c>
      <c r="F16" s="90">
        <v>514156583.1500001</v>
      </c>
      <c r="G16" s="90">
        <v>567838141.19999993</v>
      </c>
      <c r="H16" s="90">
        <v>640408809.57000017</v>
      </c>
      <c r="I16" s="90">
        <v>587583288.68000019</v>
      </c>
      <c r="J16" s="90">
        <v>721453568.24000001</v>
      </c>
      <c r="K16" s="90">
        <v>562650047.48999977</v>
      </c>
      <c r="L16" s="90">
        <v>554731961.03999996</v>
      </c>
      <c r="M16" s="90">
        <v>1874569233.0600009</v>
      </c>
      <c r="N16" s="87">
        <v>8273261129.6100006</v>
      </c>
    </row>
    <row r="17" spans="1:14">
      <c r="A17" s="5" t="s">
        <v>56</v>
      </c>
      <c r="B17" s="93">
        <v>90277448.310000032</v>
      </c>
      <c r="C17" s="93">
        <v>152537082.90999997</v>
      </c>
      <c r="D17" s="93">
        <v>209891298.90999994</v>
      </c>
      <c r="E17" s="93">
        <v>186108905.41999993</v>
      </c>
      <c r="F17" s="93">
        <v>114776281.51000001</v>
      </c>
      <c r="G17" s="93">
        <v>190176368.12999997</v>
      </c>
      <c r="H17" s="93">
        <v>245528983.6500001</v>
      </c>
      <c r="I17" s="93">
        <v>141651425.94999996</v>
      </c>
      <c r="J17" s="93">
        <v>218648889.63000003</v>
      </c>
      <c r="K17" s="93">
        <v>160457450.31999999</v>
      </c>
      <c r="L17" s="93">
        <v>271052570.59999996</v>
      </c>
      <c r="M17" s="93">
        <v>815222151.5</v>
      </c>
      <c r="N17" s="87">
        <v>2796328856.8400002</v>
      </c>
    </row>
    <row r="18" spans="1:14">
      <c r="A18" s="5" t="s">
        <v>57</v>
      </c>
      <c r="B18" s="93">
        <v>361542155.23999995</v>
      </c>
      <c r="C18" s="93">
        <v>386896839.3900001</v>
      </c>
      <c r="D18" s="93">
        <v>453524342.05999964</v>
      </c>
      <c r="E18" s="93">
        <v>409091424.9399997</v>
      </c>
      <c r="F18" s="93">
        <v>399380301.6400001</v>
      </c>
      <c r="G18" s="93">
        <v>377661773.06999999</v>
      </c>
      <c r="H18" s="93">
        <v>394879825.92000008</v>
      </c>
      <c r="I18" s="93">
        <v>445931862.7300002</v>
      </c>
      <c r="J18" s="93">
        <v>502804678.61000001</v>
      </c>
      <c r="K18" s="93">
        <v>402192597.16999978</v>
      </c>
      <c r="L18" s="93">
        <v>283679390.44000006</v>
      </c>
      <c r="M18" s="93">
        <v>1042347081.5600008</v>
      </c>
      <c r="N18" s="87">
        <v>5459932272.7700005</v>
      </c>
    </row>
    <row r="19" spans="1:14">
      <c r="A19" s="5" t="s">
        <v>134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17000000</v>
      </c>
      <c r="N19" s="87">
        <v>17000000</v>
      </c>
    </row>
    <row r="20" spans="1:14" s="10" customFormat="1" ht="15">
      <c r="A20" s="11" t="s">
        <v>9</v>
      </c>
      <c r="B20" s="90">
        <v>1598823422.8000004</v>
      </c>
      <c r="C20" s="90">
        <v>2025653990.6999998</v>
      </c>
      <c r="D20" s="90">
        <v>2167971020.170002</v>
      </c>
      <c r="E20" s="90">
        <v>2053066147.05</v>
      </c>
      <c r="F20" s="90">
        <v>1857957245.0500011</v>
      </c>
      <c r="G20" s="90">
        <v>1996758187.5199997</v>
      </c>
      <c r="H20" s="90">
        <v>2320684830.6200004</v>
      </c>
      <c r="I20" s="90">
        <v>2295329385.9599986</v>
      </c>
      <c r="J20" s="90">
        <v>2326230748.5699987</v>
      </c>
      <c r="K20" s="90">
        <v>2315919246.3599987</v>
      </c>
      <c r="L20" s="90">
        <v>3841949223.3999972</v>
      </c>
      <c r="M20" s="90">
        <v>4961345755.829998</v>
      </c>
      <c r="N20" s="87">
        <v>29761689204.029995</v>
      </c>
    </row>
    <row r="21" spans="1:14" s="5" customFormat="1" ht="12">
      <c r="A21" s="5" t="s">
        <v>58</v>
      </c>
      <c r="B21" s="93">
        <v>1517016411.7500005</v>
      </c>
      <c r="C21" s="93">
        <v>1911839799.4199998</v>
      </c>
      <c r="D21" s="93">
        <v>2056740935.0300021</v>
      </c>
      <c r="E21" s="93">
        <v>1886028360.1899998</v>
      </c>
      <c r="F21" s="93">
        <v>1734791105.2600012</v>
      </c>
      <c r="G21" s="93">
        <v>1851182871.4899998</v>
      </c>
      <c r="H21" s="93">
        <v>2182872141.9900002</v>
      </c>
      <c r="I21" s="93">
        <v>2154922222.5699987</v>
      </c>
      <c r="J21" s="93">
        <v>2209389032.289999</v>
      </c>
      <c r="K21" s="93">
        <v>2090735171.6399984</v>
      </c>
      <c r="L21" s="93">
        <v>3485478392.5799971</v>
      </c>
      <c r="M21" s="93">
        <v>3640938583.7299976</v>
      </c>
      <c r="N21" s="87">
        <v>26721935027.939995</v>
      </c>
    </row>
    <row r="22" spans="1:14">
      <c r="A22" s="5" t="s">
        <v>59</v>
      </c>
      <c r="B22" s="93">
        <v>78011963.50000003</v>
      </c>
      <c r="C22" s="93">
        <v>109399438.54999995</v>
      </c>
      <c r="D22" s="93">
        <v>105960907.23</v>
      </c>
      <c r="E22" s="93">
        <v>162639034.19000006</v>
      </c>
      <c r="F22" s="93">
        <v>117997226.25000003</v>
      </c>
      <c r="G22" s="93">
        <v>140723489.83000004</v>
      </c>
      <c r="H22" s="93">
        <v>133852034.98000005</v>
      </c>
      <c r="I22" s="93">
        <v>135419717.52000004</v>
      </c>
      <c r="J22" s="93">
        <v>111752750.83000004</v>
      </c>
      <c r="K22" s="93">
        <v>219993873.39999998</v>
      </c>
      <c r="L22" s="93">
        <v>350596932.07000017</v>
      </c>
      <c r="M22" s="93">
        <v>1313484642.8700013</v>
      </c>
      <c r="N22" s="87">
        <v>2979832011.2200017</v>
      </c>
    </row>
    <row r="23" spans="1:14" ht="24">
      <c r="A23" s="5" t="s">
        <v>60</v>
      </c>
      <c r="B23" s="93">
        <v>3795047.5500000003</v>
      </c>
      <c r="C23" s="93">
        <v>4414752.7300000004</v>
      </c>
      <c r="D23" s="93">
        <v>5269177.9099999992</v>
      </c>
      <c r="E23" s="93">
        <v>4398752.67</v>
      </c>
      <c r="F23" s="93">
        <v>5168913.54</v>
      </c>
      <c r="G23" s="93">
        <v>4851826.2000000011</v>
      </c>
      <c r="H23" s="93">
        <v>3960653.65</v>
      </c>
      <c r="I23" s="93">
        <v>4987445.87</v>
      </c>
      <c r="J23" s="93">
        <v>5088965.45</v>
      </c>
      <c r="K23" s="93">
        <v>5190201.32</v>
      </c>
      <c r="L23" s="93">
        <v>5873898.7499999991</v>
      </c>
      <c r="M23" s="93">
        <v>6922529.2300000004</v>
      </c>
      <c r="N23" s="87">
        <v>59922164.870000005</v>
      </c>
    </row>
    <row r="24" spans="1:14" s="10" customFormat="1" ht="15">
      <c r="A24" s="26" t="s">
        <v>10</v>
      </c>
      <c r="B24" s="90">
        <v>2621179975.9200001</v>
      </c>
      <c r="C24" s="90">
        <v>3474092569.5300002</v>
      </c>
      <c r="D24" s="90">
        <v>3434678651.0899987</v>
      </c>
      <c r="E24" s="90">
        <v>3681963865.9299994</v>
      </c>
      <c r="F24" s="90">
        <v>3166491286.2500005</v>
      </c>
      <c r="G24" s="90">
        <v>3220829313.5700006</v>
      </c>
      <c r="H24" s="90">
        <v>3324921876.4900007</v>
      </c>
      <c r="I24" s="90">
        <v>3349766145.4699998</v>
      </c>
      <c r="J24" s="90">
        <v>3737144946.3600011</v>
      </c>
      <c r="K24" s="90">
        <v>3702544028.750001</v>
      </c>
      <c r="L24" s="90">
        <v>4847012688.1700001</v>
      </c>
      <c r="M24" s="90">
        <v>9871747702.6800041</v>
      </c>
      <c r="N24" s="87">
        <v>48432373050.210007</v>
      </c>
    </row>
    <row r="25" spans="1:14">
      <c r="A25" s="5" t="s">
        <v>11</v>
      </c>
      <c r="B25" s="93">
        <v>1110125461.5599999</v>
      </c>
      <c r="C25" s="93">
        <v>1230671859.1300001</v>
      </c>
      <c r="D25" s="93">
        <v>1268810728.2099998</v>
      </c>
      <c r="E25" s="93">
        <v>1264096473.25</v>
      </c>
      <c r="F25" s="93">
        <v>1167098113.5599999</v>
      </c>
      <c r="G25" s="93">
        <v>1316359010.4800003</v>
      </c>
      <c r="H25" s="93">
        <v>1250202434.3600008</v>
      </c>
      <c r="I25" s="93">
        <v>1280725261.4499996</v>
      </c>
      <c r="J25" s="93">
        <v>1483393856.5800002</v>
      </c>
      <c r="K25" s="93">
        <v>1746242493.6500006</v>
      </c>
      <c r="L25" s="93">
        <v>2427408340.0099998</v>
      </c>
      <c r="M25" s="93">
        <v>2774773524.000001</v>
      </c>
      <c r="N25" s="87">
        <v>18319907556.240002</v>
      </c>
    </row>
    <row r="26" spans="1:14">
      <c r="A26" s="5" t="s">
        <v>61</v>
      </c>
      <c r="B26" s="93">
        <v>9441254.709999999</v>
      </c>
      <c r="C26" s="93">
        <v>83567767.049999952</v>
      </c>
      <c r="D26" s="93">
        <v>22526783.549999993</v>
      </c>
      <c r="E26" s="93">
        <v>80030508.340000018</v>
      </c>
      <c r="F26" s="93">
        <v>49685588.590000004</v>
      </c>
      <c r="G26" s="93">
        <v>22831587.079999998</v>
      </c>
      <c r="H26" s="93">
        <v>76323147.269999996</v>
      </c>
      <c r="I26" s="93">
        <v>49751772.250000007</v>
      </c>
      <c r="J26" s="93">
        <v>52433218.170000009</v>
      </c>
      <c r="K26" s="93">
        <v>41931421.00999999</v>
      </c>
      <c r="L26" s="93">
        <v>104410117.59999996</v>
      </c>
      <c r="M26" s="93">
        <v>78372027.440000013</v>
      </c>
      <c r="N26" s="87">
        <v>671305193.05999994</v>
      </c>
    </row>
    <row r="27" spans="1:14">
      <c r="A27" s="5" t="s">
        <v>62</v>
      </c>
      <c r="B27" s="93">
        <v>1097821343.6999998</v>
      </c>
      <c r="C27" s="93">
        <v>1446071389.5799999</v>
      </c>
      <c r="D27" s="93">
        <v>1314384246.6299987</v>
      </c>
      <c r="E27" s="93">
        <v>1257369112.4399986</v>
      </c>
      <c r="F27" s="93">
        <v>1394748957.7200005</v>
      </c>
      <c r="G27" s="93">
        <v>1415822691.1000006</v>
      </c>
      <c r="H27" s="93">
        <v>1333596266.24</v>
      </c>
      <c r="I27" s="93">
        <v>1567099399.4000003</v>
      </c>
      <c r="J27" s="93">
        <v>1427449075.720001</v>
      </c>
      <c r="K27" s="93">
        <v>1199608111.0400004</v>
      </c>
      <c r="L27" s="93">
        <v>1337967612.9499998</v>
      </c>
      <c r="M27" s="93">
        <v>4578817188.0500021</v>
      </c>
      <c r="N27" s="87">
        <v>19370755394.570004</v>
      </c>
    </row>
    <row r="28" spans="1:14" ht="14.25" customHeight="1">
      <c r="A28" s="5" t="s">
        <v>63</v>
      </c>
      <c r="B28" s="93">
        <v>131570377.26000001</v>
      </c>
      <c r="C28" s="93">
        <v>299582624.81</v>
      </c>
      <c r="D28" s="93">
        <v>140023075.80000001</v>
      </c>
      <c r="E28" s="93">
        <v>169785907.06999999</v>
      </c>
      <c r="F28" s="93">
        <v>131570377.26000001</v>
      </c>
      <c r="G28" s="93">
        <v>140503750.31</v>
      </c>
      <c r="H28" s="93">
        <v>131570377.26000001</v>
      </c>
      <c r="I28" s="93">
        <v>225470377.25999999</v>
      </c>
      <c r="J28" s="93">
        <v>150470377.25999999</v>
      </c>
      <c r="K28" s="93">
        <v>446402312.45999998</v>
      </c>
      <c r="L28" s="93">
        <v>221050616.53</v>
      </c>
      <c r="M28" s="93">
        <v>991071230.41999996</v>
      </c>
      <c r="N28" s="87">
        <v>3179071403.6999998</v>
      </c>
    </row>
    <row r="29" spans="1:14" ht="24.75" customHeight="1">
      <c r="A29" s="94" t="s">
        <v>12</v>
      </c>
      <c r="B29" s="93">
        <v>5370085.4399999995</v>
      </c>
      <c r="C29" s="93">
        <v>143630947.92000002</v>
      </c>
      <c r="D29" s="93">
        <v>111286121.10999998</v>
      </c>
      <c r="E29" s="93">
        <v>118052634.29999998</v>
      </c>
      <c r="F29" s="93">
        <v>107133096.21000004</v>
      </c>
      <c r="G29" s="93">
        <v>101389180.38</v>
      </c>
      <c r="H29" s="93">
        <v>93318985.390000001</v>
      </c>
      <c r="I29" s="93">
        <v>122611869.06000003</v>
      </c>
      <c r="J29" s="93">
        <v>126896810.65999995</v>
      </c>
      <c r="K29" s="93">
        <v>63811339.169999994</v>
      </c>
      <c r="L29" s="93">
        <v>269336618.75000012</v>
      </c>
      <c r="M29" s="93">
        <v>562218004.50999975</v>
      </c>
      <c r="N29" s="87">
        <v>1825055692.9000001</v>
      </c>
    </row>
    <row r="30" spans="1:14" ht="24">
      <c r="A30" s="5" t="s">
        <v>64</v>
      </c>
      <c r="B30" s="93">
        <v>266851453.25000006</v>
      </c>
      <c r="C30" s="93">
        <v>270567981.04000008</v>
      </c>
      <c r="D30" s="93">
        <v>577647695.78999996</v>
      </c>
      <c r="E30" s="93">
        <v>792629230.52999997</v>
      </c>
      <c r="F30" s="93">
        <v>316255152.90999997</v>
      </c>
      <c r="G30" s="93">
        <v>223923094.22000003</v>
      </c>
      <c r="H30" s="93">
        <v>439910665.96999985</v>
      </c>
      <c r="I30" s="93">
        <v>104107466.05000001</v>
      </c>
      <c r="J30" s="93">
        <v>496501607.96999997</v>
      </c>
      <c r="K30" s="93">
        <v>204548351.41999996</v>
      </c>
      <c r="L30" s="93">
        <v>486839382.32999992</v>
      </c>
      <c r="M30" s="93">
        <v>886495728.25999975</v>
      </c>
      <c r="N30" s="87">
        <v>5066277809.7399998</v>
      </c>
    </row>
    <row r="31" spans="1:14" s="10" customFormat="1" ht="15">
      <c r="A31" s="26" t="s">
        <v>44</v>
      </c>
      <c r="B31" s="87">
        <v>1856552580.6999996</v>
      </c>
      <c r="C31" s="87">
        <v>8314195589.9599991</v>
      </c>
      <c r="D31" s="87">
        <v>7367311792.3499985</v>
      </c>
      <c r="E31" s="87">
        <v>8952818973.9400005</v>
      </c>
      <c r="F31" s="87">
        <v>6702641626.8300009</v>
      </c>
      <c r="G31" s="87">
        <v>8278311381.920001</v>
      </c>
      <c r="H31" s="87">
        <v>6922703516.6200027</v>
      </c>
      <c r="I31" s="87">
        <v>11462847626.860001</v>
      </c>
      <c r="J31" s="87">
        <v>14209917433.41</v>
      </c>
      <c r="K31" s="87">
        <v>13952963992.339998</v>
      </c>
      <c r="L31" s="87">
        <v>23089369646.18</v>
      </c>
      <c r="M31" s="87">
        <v>42110828382.459976</v>
      </c>
      <c r="N31" s="87">
        <v>153220462543.56995</v>
      </c>
    </row>
    <row r="32" spans="1:14">
      <c r="A32" s="35" t="s">
        <v>65</v>
      </c>
      <c r="B32" s="93">
        <v>335381592.59000003</v>
      </c>
      <c r="C32" s="93">
        <v>418762244.65000021</v>
      </c>
      <c r="D32" s="93">
        <v>664783281.88</v>
      </c>
      <c r="E32" s="93">
        <v>456866883.71000034</v>
      </c>
      <c r="F32" s="93">
        <v>955305978.09000039</v>
      </c>
      <c r="G32" s="93">
        <v>974888334.81999993</v>
      </c>
      <c r="H32" s="93">
        <v>465561214.42999983</v>
      </c>
      <c r="I32" s="93">
        <v>1919494076.1100011</v>
      </c>
      <c r="J32" s="93">
        <v>1375752004.2000005</v>
      </c>
      <c r="K32" s="93">
        <v>1481091244.8300009</v>
      </c>
      <c r="L32" s="93">
        <v>3485862766.3100019</v>
      </c>
      <c r="M32" s="93">
        <v>7918138060.840004</v>
      </c>
      <c r="N32" s="87">
        <v>20451887682.460011</v>
      </c>
    </row>
    <row r="33" spans="1:14">
      <c r="A33" s="5" t="s">
        <v>66</v>
      </c>
      <c r="B33" s="93">
        <v>284565961.17000002</v>
      </c>
      <c r="C33" s="93">
        <v>359823317.72000021</v>
      </c>
      <c r="D33" s="93">
        <v>582566351.45000005</v>
      </c>
      <c r="E33" s="93">
        <v>386465574.42000037</v>
      </c>
      <c r="F33" s="93">
        <v>879113247.62000036</v>
      </c>
      <c r="G33" s="93">
        <v>911410082.5999999</v>
      </c>
      <c r="H33" s="93">
        <v>378926956.28999984</v>
      </c>
      <c r="I33" s="93">
        <v>1855305503.8900011</v>
      </c>
      <c r="J33" s="93">
        <v>1298010479.4400005</v>
      </c>
      <c r="K33" s="93">
        <v>1426685595.950001</v>
      </c>
      <c r="L33" s="93">
        <v>3372857239.1200018</v>
      </c>
      <c r="M33" s="93">
        <v>7673875321.9700041</v>
      </c>
      <c r="N33" s="87">
        <v>19409605631.640011</v>
      </c>
    </row>
    <row r="34" spans="1:14">
      <c r="A34" s="5" t="s">
        <v>67</v>
      </c>
      <c r="B34" s="93">
        <v>50815631.420000009</v>
      </c>
      <c r="C34" s="93">
        <v>58938926.929999985</v>
      </c>
      <c r="D34" s="93">
        <v>82216930.429999977</v>
      </c>
      <c r="E34" s="93">
        <v>70401309.289999962</v>
      </c>
      <c r="F34" s="93">
        <v>76192730.469999969</v>
      </c>
      <c r="G34" s="93">
        <v>63478252.220000014</v>
      </c>
      <c r="H34" s="93">
        <v>86634258.139999971</v>
      </c>
      <c r="I34" s="93">
        <v>64188572.219999999</v>
      </c>
      <c r="J34" s="93">
        <v>77741524.759999976</v>
      </c>
      <c r="K34" s="93">
        <v>54405648.879999995</v>
      </c>
      <c r="L34" s="93">
        <v>113005527.19000001</v>
      </c>
      <c r="M34" s="93">
        <v>244262738.87000012</v>
      </c>
      <c r="N34" s="87">
        <v>1042282050.8200001</v>
      </c>
    </row>
    <row r="35" spans="1:14" s="10" customFormat="1" ht="15">
      <c r="A35" s="26" t="s">
        <v>68</v>
      </c>
      <c r="B35" s="87">
        <v>648582571.65999973</v>
      </c>
      <c r="C35" s="87">
        <v>901755590.31000042</v>
      </c>
      <c r="D35" s="87">
        <v>1157157295.2199993</v>
      </c>
      <c r="E35" s="87">
        <v>1160105936.2200003</v>
      </c>
      <c r="F35" s="87">
        <v>1107577214.8600004</v>
      </c>
      <c r="G35" s="87">
        <v>1129388295.0100002</v>
      </c>
      <c r="H35" s="87">
        <v>898556753.28000057</v>
      </c>
      <c r="I35" s="87">
        <v>1833742244.0300004</v>
      </c>
      <c r="J35" s="87">
        <v>1042835537.46</v>
      </c>
      <c r="K35" s="87">
        <v>1571185446.8699999</v>
      </c>
      <c r="L35" s="87">
        <v>3199149129.4499993</v>
      </c>
      <c r="M35" s="87">
        <v>2079038167.6100013</v>
      </c>
      <c r="N35" s="87">
        <v>16729074181.980003</v>
      </c>
    </row>
    <row r="36" spans="1:14">
      <c r="A36" s="5" t="s">
        <v>69</v>
      </c>
      <c r="B36" s="93">
        <v>642058578.65999973</v>
      </c>
      <c r="C36" s="93">
        <v>894885997.31000042</v>
      </c>
      <c r="D36" s="93">
        <v>1150287702.2199993</v>
      </c>
      <c r="E36" s="93">
        <v>1153119643.2200003</v>
      </c>
      <c r="F36" s="93">
        <v>1099753221.8600004</v>
      </c>
      <c r="G36" s="93">
        <v>1119527628.0100002</v>
      </c>
      <c r="H36" s="93">
        <v>892165260.28000057</v>
      </c>
      <c r="I36" s="93">
        <v>1823244748.0500004</v>
      </c>
      <c r="J36" s="93">
        <v>1032541244.46</v>
      </c>
      <c r="K36" s="93">
        <v>1557922776.8699999</v>
      </c>
      <c r="L36" s="93">
        <v>3188108864.4499993</v>
      </c>
      <c r="M36" s="93">
        <v>2064739874.6100013</v>
      </c>
      <c r="N36" s="87">
        <v>16618355540.000004</v>
      </c>
    </row>
    <row r="37" spans="1:14">
      <c r="A37" s="5" t="s">
        <v>70</v>
      </c>
      <c r="B37" s="93">
        <v>6523993</v>
      </c>
      <c r="C37" s="93">
        <v>6869593</v>
      </c>
      <c r="D37" s="93">
        <v>6869593</v>
      </c>
      <c r="E37" s="93">
        <v>6986293</v>
      </c>
      <c r="F37" s="93">
        <v>7823993</v>
      </c>
      <c r="G37" s="93">
        <v>9860667</v>
      </c>
      <c r="H37" s="93">
        <v>6391493</v>
      </c>
      <c r="I37" s="93">
        <v>10497495.98</v>
      </c>
      <c r="J37" s="93">
        <v>10294293</v>
      </c>
      <c r="K37" s="93">
        <v>13262670</v>
      </c>
      <c r="L37" s="93">
        <v>11040265</v>
      </c>
      <c r="M37" s="93">
        <v>14298293</v>
      </c>
      <c r="N37" s="87">
        <v>110718641.98</v>
      </c>
    </row>
    <row r="38" spans="1:14" s="10" customFormat="1" ht="15">
      <c r="A38" s="26" t="s">
        <v>71</v>
      </c>
      <c r="B38" s="87">
        <v>131824040</v>
      </c>
      <c r="C38" s="87">
        <v>303248671.43000001</v>
      </c>
      <c r="D38" s="87">
        <v>282088902.13</v>
      </c>
      <c r="E38" s="87">
        <v>764740524.69000006</v>
      </c>
      <c r="F38" s="87">
        <v>241003005.88999999</v>
      </c>
      <c r="G38" s="87">
        <v>769955241.46000004</v>
      </c>
      <c r="H38" s="87">
        <v>330250435.86000001</v>
      </c>
      <c r="I38" s="87">
        <v>290173248.08000004</v>
      </c>
      <c r="J38" s="87">
        <v>1163635338.1700001</v>
      </c>
      <c r="K38" s="87">
        <v>989309616.65999997</v>
      </c>
      <c r="L38" s="87">
        <v>1138933325.25</v>
      </c>
      <c r="M38" s="87">
        <v>272634240.31999999</v>
      </c>
      <c r="N38" s="87">
        <v>6677796589.9399996</v>
      </c>
    </row>
    <row r="39" spans="1:14">
      <c r="A39" s="5" t="s">
        <v>13</v>
      </c>
      <c r="B39" s="93">
        <v>131824040</v>
      </c>
      <c r="C39" s="93">
        <v>303248671.43000001</v>
      </c>
      <c r="D39" s="93">
        <v>282088902.13</v>
      </c>
      <c r="E39" s="93">
        <v>764740524.69000006</v>
      </c>
      <c r="F39" s="93">
        <v>241003005.88999999</v>
      </c>
      <c r="G39" s="93">
        <v>769955241.46000004</v>
      </c>
      <c r="H39" s="93">
        <v>330250435.86000001</v>
      </c>
      <c r="I39" s="93">
        <v>290173248.08000004</v>
      </c>
      <c r="J39" s="93">
        <v>1163635338.1700001</v>
      </c>
      <c r="K39" s="93">
        <v>989309616.65999997</v>
      </c>
      <c r="L39" s="93">
        <v>1138933325.25</v>
      </c>
      <c r="M39" s="93">
        <v>272634240.31999999</v>
      </c>
      <c r="N39" s="87">
        <v>6677796589.9399996</v>
      </c>
    </row>
    <row r="40" spans="1:14" s="10" customFormat="1" ht="15">
      <c r="A40" s="30" t="s">
        <v>72</v>
      </c>
      <c r="B40" s="87">
        <v>42846233.049999997</v>
      </c>
      <c r="C40" s="87">
        <v>5067285795.5199995</v>
      </c>
      <c r="D40" s="87">
        <v>3363402129.7099991</v>
      </c>
      <c r="E40" s="87">
        <v>4512216189.4799986</v>
      </c>
      <c r="F40" s="87">
        <v>2921132618.9600005</v>
      </c>
      <c r="G40" s="87">
        <v>2316639019.4700007</v>
      </c>
      <c r="H40" s="87">
        <v>2434792141.0299997</v>
      </c>
      <c r="I40" s="87">
        <v>4557071334.4299984</v>
      </c>
      <c r="J40" s="87">
        <v>5900882575.5300007</v>
      </c>
      <c r="K40" s="87">
        <v>6143744760.6499987</v>
      </c>
      <c r="L40" s="87">
        <v>10617315099.500002</v>
      </c>
      <c r="M40" s="87">
        <v>7964825676.8800001</v>
      </c>
      <c r="N40" s="87">
        <v>55842153574.209991</v>
      </c>
    </row>
    <row r="41" spans="1:14">
      <c r="A41" s="5" t="s">
        <v>14</v>
      </c>
      <c r="B41" s="93">
        <v>42846233.049999997</v>
      </c>
      <c r="C41" s="93">
        <v>5067285795.5199995</v>
      </c>
      <c r="D41" s="93">
        <v>3363402129.7099991</v>
      </c>
      <c r="E41" s="93">
        <v>4512216189.4799986</v>
      </c>
      <c r="F41" s="93">
        <v>2921132618.9600005</v>
      </c>
      <c r="G41" s="93">
        <v>2316639019.4700007</v>
      </c>
      <c r="H41" s="93">
        <v>2434792141.0299997</v>
      </c>
      <c r="I41" s="93">
        <v>4557071334.4299984</v>
      </c>
      <c r="J41" s="93">
        <v>5900882575.5300007</v>
      </c>
      <c r="K41" s="93">
        <v>6143744760.6499987</v>
      </c>
      <c r="L41" s="93">
        <v>10617315099.500002</v>
      </c>
      <c r="M41" s="93">
        <v>7964825676.8800001</v>
      </c>
      <c r="N41" s="87">
        <v>55842153574.209991</v>
      </c>
    </row>
    <row r="42" spans="1:14" s="10" customFormat="1" ht="15">
      <c r="A42" s="26" t="s">
        <v>15</v>
      </c>
      <c r="B42" s="87">
        <v>12728860.810000001</v>
      </c>
      <c r="C42" s="87">
        <v>13577114.330000002</v>
      </c>
      <c r="D42" s="87">
        <v>12546802.820000004</v>
      </c>
      <c r="E42" s="87">
        <v>21300079.100000001</v>
      </c>
      <c r="F42" s="87">
        <v>16660664.869999999</v>
      </c>
      <c r="G42" s="87">
        <v>18182879.659999993</v>
      </c>
      <c r="H42" s="87">
        <v>16635738.169999998</v>
      </c>
      <c r="I42" s="87">
        <v>23597030.449999992</v>
      </c>
      <c r="J42" s="87">
        <v>14795737.320000002</v>
      </c>
      <c r="K42" s="87">
        <v>18780344.990000002</v>
      </c>
      <c r="L42" s="87">
        <v>34179691.719999984</v>
      </c>
      <c r="M42" s="87">
        <v>32053933.360000007</v>
      </c>
      <c r="N42" s="87">
        <v>235038877.60000002</v>
      </c>
    </row>
    <row r="43" spans="1:14">
      <c r="A43" s="5" t="s">
        <v>73</v>
      </c>
      <c r="B43" s="93">
        <v>12728860.810000001</v>
      </c>
      <c r="C43" s="93">
        <v>13577114.330000002</v>
      </c>
      <c r="D43" s="93">
        <v>12546802.820000004</v>
      </c>
      <c r="E43" s="93">
        <v>21300079.100000001</v>
      </c>
      <c r="F43" s="93">
        <v>16660664.869999999</v>
      </c>
      <c r="G43" s="93">
        <v>18182879.659999993</v>
      </c>
      <c r="H43" s="93">
        <v>16635738.169999998</v>
      </c>
      <c r="I43" s="93">
        <v>22340926.169999991</v>
      </c>
      <c r="J43" s="93">
        <v>14795737.320000002</v>
      </c>
      <c r="K43" s="93">
        <v>18780344.990000002</v>
      </c>
      <c r="L43" s="93">
        <v>34179691.719999984</v>
      </c>
      <c r="M43" s="93">
        <v>32053933.360000007</v>
      </c>
      <c r="N43" s="87">
        <v>233782773.31999999</v>
      </c>
    </row>
    <row r="44" spans="1:14">
      <c r="A44" s="5" t="s">
        <v>40</v>
      </c>
      <c r="B44" s="93">
        <v>0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1256104.28</v>
      </c>
      <c r="J44" s="93">
        <v>0</v>
      </c>
      <c r="K44" s="93">
        <v>0</v>
      </c>
      <c r="L44" s="93">
        <v>0</v>
      </c>
      <c r="M44" s="93">
        <v>0</v>
      </c>
      <c r="N44" s="87">
        <v>1256104.28</v>
      </c>
    </row>
    <row r="45" spans="1:14" s="10" customFormat="1" ht="15">
      <c r="A45" s="26" t="s">
        <v>16</v>
      </c>
      <c r="B45" s="87">
        <v>527070352.21999997</v>
      </c>
      <c r="C45" s="87">
        <v>1231254043.3999999</v>
      </c>
      <c r="D45" s="87">
        <v>1468657002.5000002</v>
      </c>
      <c r="E45" s="87">
        <v>1647338351.7500002</v>
      </c>
      <c r="F45" s="87">
        <v>1222686661.5599997</v>
      </c>
      <c r="G45" s="87">
        <v>2680394976.0400004</v>
      </c>
      <c r="H45" s="87">
        <v>2426799903.9300017</v>
      </c>
      <c r="I45" s="87">
        <v>2367859440.4599996</v>
      </c>
      <c r="J45" s="87">
        <v>4220274373.6899977</v>
      </c>
      <c r="K45" s="87">
        <v>3254722461.4199996</v>
      </c>
      <c r="L45" s="87">
        <v>4011024673.8399982</v>
      </c>
      <c r="M45" s="87">
        <v>22217720318.159977</v>
      </c>
      <c r="N45" s="87">
        <v>47275802558.969971</v>
      </c>
    </row>
    <row r="46" spans="1:14">
      <c r="A46" s="5" t="s">
        <v>74</v>
      </c>
      <c r="B46" s="93">
        <v>373396485.58999997</v>
      </c>
      <c r="C46" s="93">
        <v>949611141.91999984</v>
      </c>
      <c r="D46" s="93">
        <v>916713398.77000034</v>
      </c>
      <c r="E46" s="93">
        <v>1101286012.7900002</v>
      </c>
      <c r="F46" s="93">
        <v>866359126.13999975</v>
      </c>
      <c r="G46" s="93">
        <v>1947574571.0700004</v>
      </c>
      <c r="H46" s="93">
        <v>1785721562.4300015</v>
      </c>
      <c r="I46" s="93">
        <v>1818962408.2899995</v>
      </c>
      <c r="J46" s="93">
        <v>3244734245.5499978</v>
      </c>
      <c r="K46" s="93">
        <v>2305610318.5999994</v>
      </c>
      <c r="L46" s="93">
        <v>1818241500.0599983</v>
      </c>
      <c r="M46" s="93">
        <v>17084034301.859978</v>
      </c>
      <c r="N46" s="87">
        <v>34212245073.069973</v>
      </c>
    </row>
    <row r="47" spans="1:14">
      <c r="A47" s="5" t="s">
        <v>75</v>
      </c>
      <c r="B47" s="93">
        <v>1143967.3600000001</v>
      </c>
      <c r="C47" s="93">
        <v>1457209.96</v>
      </c>
      <c r="D47" s="93">
        <v>2213870.3899999997</v>
      </c>
      <c r="E47" s="93">
        <v>2619638.2000000002</v>
      </c>
      <c r="F47" s="93">
        <v>2356669.04</v>
      </c>
      <c r="G47" s="93">
        <v>181868375.31999999</v>
      </c>
      <c r="H47" s="93">
        <v>1935911.49</v>
      </c>
      <c r="I47" s="93">
        <v>1488725.1900000002</v>
      </c>
      <c r="J47" s="93">
        <v>444571558.35000002</v>
      </c>
      <c r="K47" s="93">
        <v>2507122.19</v>
      </c>
      <c r="L47" s="93">
        <v>9736520.9199999999</v>
      </c>
      <c r="M47" s="93">
        <v>18711125.709999997</v>
      </c>
      <c r="N47" s="87">
        <v>670610694.12</v>
      </c>
    </row>
    <row r="48" spans="1:14">
      <c r="A48" s="5" t="s">
        <v>76</v>
      </c>
      <c r="B48" s="93">
        <v>73951480.930000007</v>
      </c>
      <c r="C48" s="93">
        <v>128305038.48</v>
      </c>
      <c r="D48" s="93">
        <v>366783592.92999995</v>
      </c>
      <c r="E48" s="93">
        <v>415346301.50000012</v>
      </c>
      <c r="F48" s="93">
        <v>206957315.31000003</v>
      </c>
      <c r="G48" s="93">
        <v>320915623.29999995</v>
      </c>
      <c r="H48" s="93">
        <v>302002572.69000012</v>
      </c>
      <c r="I48" s="93">
        <v>331547121.56999999</v>
      </c>
      <c r="J48" s="93">
        <v>280417877.41999996</v>
      </c>
      <c r="K48" s="93">
        <v>676564334.79000008</v>
      </c>
      <c r="L48" s="93">
        <v>1260950356.6000001</v>
      </c>
      <c r="M48" s="93">
        <v>3903640163.1700029</v>
      </c>
      <c r="N48" s="87">
        <v>8267381778.6900034</v>
      </c>
    </row>
    <row r="49" spans="1:14">
      <c r="A49" s="5" t="s">
        <v>109</v>
      </c>
      <c r="B49" s="93">
        <v>0</v>
      </c>
      <c r="C49" s="93">
        <v>2131.0100000000002</v>
      </c>
      <c r="D49" s="93">
        <v>16410762.93</v>
      </c>
      <c r="E49" s="93">
        <v>16387162.93</v>
      </c>
      <c r="F49" s="93">
        <v>30784076.969999999</v>
      </c>
      <c r="G49" s="93">
        <v>50585399.879999995</v>
      </c>
      <c r="H49" s="93">
        <v>206135000</v>
      </c>
      <c r="I49" s="93">
        <v>16819176.199999999</v>
      </c>
      <c r="J49" s="93">
        <v>49701577.939999998</v>
      </c>
      <c r="K49" s="93">
        <v>138400652.15000001</v>
      </c>
      <c r="L49" s="93">
        <v>752879630.69000006</v>
      </c>
      <c r="M49" s="93">
        <v>1038977720.39</v>
      </c>
      <c r="N49" s="87">
        <v>2317083291.0900002</v>
      </c>
    </row>
    <row r="50" spans="1:14">
      <c r="A50" s="5" t="s">
        <v>17</v>
      </c>
      <c r="B50" s="93">
        <v>78578418.339999989</v>
      </c>
      <c r="C50" s="93">
        <v>151878522.03</v>
      </c>
      <c r="D50" s="93">
        <v>166535377.48000002</v>
      </c>
      <c r="E50" s="93">
        <v>111699236.33000001</v>
      </c>
      <c r="F50" s="93">
        <v>116229474.09999999</v>
      </c>
      <c r="G50" s="93">
        <v>179451006.46999997</v>
      </c>
      <c r="H50" s="93">
        <v>131004857.32000004</v>
      </c>
      <c r="I50" s="93">
        <v>199042009.20999998</v>
      </c>
      <c r="J50" s="93">
        <v>200849114.42999998</v>
      </c>
      <c r="K50" s="93">
        <v>131640033.69</v>
      </c>
      <c r="L50" s="93">
        <v>169216665.5699999</v>
      </c>
      <c r="M50" s="93">
        <v>172357007.03000003</v>
      </c>
      <c r="N50" s="87">
        <v>1808481722</v>
      </c>
    </row>
    <row r="51" spans="1:14" s="10" customFormat="1" ht="15">
      <c r="A51" s="26" t="s">
        <v>77</v>
      </c>
      <c r="B51" s="87">
        <v>51056016.359999985</v>
      </c>
      <c r="C51" s="87">
        <v>56689239.869999997</v>
      </c>
      <c r="D51" s="87">
        <v>69103934.559999987</v>
      </c>
      <c r="E51" s="87">
        <v>146533491.06999999</v>
      </c>
      <c r="F51" s="87">
        <v>90947255.270000011</v>
      </c>
      <c r="G51" s="87">
        <v>202470120.25</v>
      </c>
      <c r="H51" s="87">
        <v>210514698.53999999</v>
      </c>
      <c r="I51" s="87">
        <v>83188433.369999975</v>
      </c>
      <c r="J51" s="87">
        <v>208617036.68000004</v>
      </c>
      <c r="K51" s="87">
        <v>239801285.5999999</v>
      </c>
      <c r="L51" s="87">
        <v>159729147.89000005</v>
      </c>
      <c r="M51" s="87">
        <v>312405925.34000003</v>
      </c>
      <c r="N51" s="87">
        <v>1831056584.8000002</v>
      </c>
    </row>
    <row r="52" spans="1:14">
      <c r="A52" s="5" t="s">
        <v>18</v>
      </c>
      <c r="B52" s="93">
        <v>51056016.359999985</v>
      </c>
      <c r="C52" s="93">
        <v>56689239.869999997</v>
      </c>
      <c r="D52" s="93">
        <v>69103934.559999987</v>
      </c>
      <c r="E52" s="93">
        <v>146533491.06999999</v>
      </c>
      <c r="F52" s="93">
        <v>90947255.270000011</v>
      </c>
      <c r="G52" s="93">
        <v>202470120.25</v>
      </c>
      <c r="H52" s="93">
        <v>210514698.53999999</v>
      </c>
      <c r="I52" s="93">
        <v>83188433.369999975</v>
      </c>
      <c r="J52" s="93">
        <v>208617036.68000004</v>
      </c>
      <c r="K52" s="93">
        <v>239801285.5999999</v>
      </c>
      <c r="L52" s="93">
        <v>159729147.89000005</v>
      </c>
      <c r="M52" s="93">
        <v>312405925.34000003</v>
      </c>
      <c r="N52" s="87">
        <v>1831056584.8000002</v>
      </c>
    </row>
    <row r="53" spans="1:14" s="10" customFormat="1" ht="15">
      <c r="A53" s="26" t="s">
        <v>19</v>
      </c>
      <c r="B53" s="87">
        <v>15009103.67</v>
      </c>
      <c r="C53" s="87">
        <v>15009103.67</v>
      </c>
      <c r="D53" s="87">
        <v>15009103.67</v>
      </c>
      <c r="E53" s="87">
        <v>15009103.67</v>
      </c>
      <c r="F53" s="87">
        <v>15009103.67</v>
      </c>
      <c r="G53" s="87">
        <v>15009103.67</v>
      </c>
      <c r="H53" s="87">
        <v>15009103.67</v>
      </c>
      <c r="I53" s="87">
        <v>15009103.67</v>
      </c>
      <c r="J53" s="87">
        <v>15009103.67</v>
      </c>
      <c r="K53" s="87">
        <v>15675770.34</v>
      </c>
      <c r="L53" s="87">
        <v>42685290.390000001</v>
      </c>
      <c r="M53" s="87">
        <v>15675770.34</v>
      </c>
      <c r="N53" s="87">
        <v>209118764.10000002</v>
      </c>
    </row>
    <row r="54" spans="1:14">
      <c r="A54" s="5" t="s">
        <v>20</v>
      </c>
      <c r="B54" s="93">
        <v>15009103.67</v>
      </c>
      <c r="C54" s="93">
        <v>15009103.67</v>
      </c>
      <c r="D54" s="93">
        <v>15009103.67</v>
      </c>
      <c r="E54" s="93">
        <v>15009103.67</v>
      </c>
      <c r="F54" s="93">
        <v>15009103.67</v>
      </c>
      <c r="G54" s="93">
        <v>15009103.67</v>
      </c>
      <c r="H54" s="93">
        <v>15009103.67</v>
      </c>
      <c r="I54" s="93">
        <v>15009103.67</v>
      </c>
      <c r="J54" s="93">
        <v>15009103.67</v>
      </c>
      <c r="K54" s="93">
        <v>15675770.34</v>
      </c>
      <c r="L54" s="93">
        <v>42685290.390000001</v>
      </c>
      <c r="M54" s="93">
        <v>15675770.34</v>
      </c>
      <c r="N54" s="87">
        <v>209118764.10000002</v>
      </c>
    </row>
    <row r="55" spans="1:14" s="10" customFormat="1" ht="15">
      <c r="A55" s="26" t="s">
        <v>21</v>
      </c>
      <c r="B55" s="87">
        <v>92053810.339999989</v>
      </c>
      <c r="C55" s="87">
        <v>306613786.77999991</v>
      </c>
      <c r="D55" s="87">
        <v>334563339.8599999</v>
      </c>
      <c r="E55" s="87">
        <v>228708414.25</v>
      </c>
      <c r="F55" s="87">
        <v>132319123.65999998</v>
      </c>
      <c r="G55" s="87">
        <v>171383411.53999999</v>
      </c>
      <c r="H55" s="87">
        <v>124583527.71000004</v>
      </c>
      <c r="I55" s="87">
        <v>372712716.26000047</v>
      </c>
      <c r="J55" s="87">
        <v>268115726.68999994</v>
      </c>
      <c r="K55" s="87">
        <v>238653060.98000002</v>
      </c>
      <c r="L55" s="87">
        <v>400490521.83000016</v>
      </c>
      <c r="M55" s="87">
        <v>1298336289.6100011</v>
      </c>
      <c r="N55" s="87">
        <v>3968533729.5100012</v>
      </c>
    </row>
    <row r="56" spans="1:14" ht="14.25" customHeight="1">
      <c r="A56" s="94" t="s">
        <v>114</v>
      </c>
      <c r="B56" s="87">
        <v>0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24961520.859999999</v>
      </c>
      <c r="J56" s="87">
        <v>0</v>
      </c>
      <c r="K56" s="87">
        <v>0</v>
      </c>
      <c r="L56" s="87">
        <v>0</v>
      </c>
      <c r="M56" s="87">
        <v>0</v>
      </c>
      <c r="N56" s="87">
        <v>24961520.859999999</v>
      </c>
    </row>
    <row r="57" spans="1:14">
      <c r="A57" s="5" t="s">
        <v>135</v>
      </c>
      <c r="B57" s="93">
        <v>0</v>
      </c>
      <c r="C57" s="93">
        <v>0</v>
      </c>
      <c r="D57" s="93">
        <v>0</v>
      </c>
      <c r="E57" s="93">
        <v>0</v>
      </c>
      <c r="F57" s="93">
        <v>0</v>
      </c>
      <c r="G57" s="93">
        <v>801533.82</v>
      </c>
      <c r="H57" s="93">
        <v>0</v>
      </c>
      <c r="I57" s="93">
        <v>0</v>
      </c>
      <c r="J57" s="93">
        <v>0</v>
      </c>
      <c r="K57" s="93">
        <v>0</v>
      </c>
      <c r="L57" s="93">
        <v>2559648.41</v>
      </c>
      <c r="M57" s="93">
        <v>350</v>
      </c>
      <c r="N57" s="87">
        <v>3361532.23</v>
      </c>
    </row>
    <row r="58" spans="1:14">
      <c r="A58" s="5" t="s">
        <v>78</v>
      </c>
      <c r="B58" s="93">
        <v>92053810.339999989</v>
      </c>
      <c r="C58" s="93">
        <v>306613786.77999991</v>
      </c>
      <c r="D58" s="93">
        <v>334563339.8599999</v>
      </c>
      <c r="E58" s="93">
        <v>228708414.25</v>
      </c>
      <c r="F58" s="93">
        <v>132319123.65999998</v>
      </c>
      <c r="G58" s="93">
        <v>170581877.72</v>
      </c>
      <c r="H58" s="93">
        <v>124583527.71000004</v>
      </c>
      <c r="I58" s="93">
        <v>347751195.40000045</v>
      </c>
      <c r="J58" s="93">
        <v>268115726.68999994</v>
      </c>
      <c r="K58" s="93">
        <v>238653060.98000002</v>
      </c>
      <c r="L58" s="93">
        <v>397930873.42000014</v>
      </c>
      <c r="M58" s="93">
        <v>1298335939.6100011</v>
      </c>
      <c r="N58" s="87">
        <v>3940210676.4200015</v>
      </c>
    </row>
    <row r="59" spans="1:14">
      <c r="A59" s="5" t="s">
        <v>50</v>
      </c>
      <c r="B59" s="93">
        <v>0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87">
        <v>0</v>
      </c>
    </row>
    <row r="60" spans="1:14" s="10" customFormat="1" ht="15">
      <c r="A60" s="26" t="s">
        <v>45</v>
      </c>
      <c r="B60" s="87">
        <v>136884120.66</v>
      </c>
      <c r="C60" s="87">
        <v>191472952.41999993</v>
      </c>
      <c r="D60" s="87">
        <v>309035765.72000003</v>
      </c>
      <c r="E60" s="87">
        <v>288991371.36999989</v>
      </c>
      <c r="F60" s="87">
        <v>352581259.75</v>
      </c>
      <c r="G60" s="87">
        <v>463845412.02999985</v>
      </c>
      <c r="H60" s="87">
        <v>425689422.62999976</v>
      </c>
      <c r="I60" s="87">
        <v>587949506.21999979</v>
      </c>
      <c r="J60" s="87">
        <v>628927638.13000011</v>
      </c>
      <c r="K60" s="87">
        <v>739115514.0999999</v>
      </c>
      <c r="L60" s="87">
        <v>719615235.48000002</v>
      </c>
      <c r="M60" s="87">
        <v>2096740582.8500009</v>
      </c>
      <c r="N60" s="87">
        <v>6940848781.3600006</v>
      </c>
    </row>
    <row r="61" spans="1:14" s="10" customFormat="1" ht="15">
      <c r="A61" s="26" t="s">
        <v>79</v>
      </c>
      <c r="B61" s="87">
        <v>55365727.139999993</v>
      </c>
      <c r="C61" s="87">
        <v>61507939.049999997</v>
      </c>
      <c r="D61" s="87">
        <v>134710341.44</v>
      </c>
      <c r="E61" s="87">
        <v>116376993.70999998</v>
      </c>
      <c r="F61" s="87">
        <v>132100255.74999997</v>
      </c>
      <c r="G61" s="87">
        <v>191859544.47999999</v>
      </c>
      <c r="H61" s="87">
        <v>170660860.87999997</v>
      </c>
      <c r="I61" s="87">
        <v>164360616.09999996</v>
      </c>
      <c r="J61" s="87">
        <v>152158500.97000003</v>
      </c>
      <c r="K61" s="87">
        <v>216020445.89999998</v>
      </c>
      <c r="L61" s="87">
        <v>281084668.39999986</v>
      </c>
      <c r="M61" s="87">
        <v>624057510.59000003</v>
      </c>
      <c r="N61" s="87">
        <v>2300263404.4099998</v>
      </c>
    </row>
    <row r="62" spans="1:14">
      <c r="A62" s="5" t="s">
        <v>80</v>
      </c>
      <c r="B62" s="93">
        <v>42600714.529999994</v>
      </c>
      <c r="C62" s="93">
        <v>48377493.909999996</v>
      </c>
      <c r="D62" s="93">
        <v>76249262.37000002</v>
      </c>
      <c r="E62" s="93">
        <v>76011758.62999998</v>
      </c>
      <c r="F62" s="93">
        <v>86053571.479999989</v>
      </c>
      <c r="G62" s="93">
        <v>113072475.60000001</v>
      </c>
      <c r="H62" s="93">
        <v>99301028.48999995</v>
      </c>
      <c r="I62" s="93">
        <v>104586727.88999996</v>
      </c>
      <c r="J62" s="93">
        <v>99307639.740000024</v>
      </c>
      <c r="K62" s="93">
        <v>96109918.029999971</v>
      </c>
      <c r="L62" s="93">
        <v>145774656.04999992</v>
      </c>
      <c r="M62" s="93">
        <v>441463339.79000008</v>
      </c>
      <c r="N62" s="87">
        <v>1428908586.51</v>
      </c>
    </row>
    <row r="63" spans="1:14">
      <c r="A63" s="5" t="s">
        <v>81</v>
      </c>
      <c r="B63" s="93">
        <v>12765012.609999999</v>
      </c>
      <c r="C63" s="93">
        <v>13130445.139999999</v>
      </c>
      <c r="D63" s="93">
        <v>58461079.069999993</v>
      </c>
      <c r="E63" s="93">
        <v>40365235.079999998</v>
      </c>
      <c r="F63" s="93">
        <v>46046684.269999981</v>
      </c>
      <c r="G63" s="93">
        <v>78787068.87999998</v>
      </c>
      <c r="H63" s="93">
        <v>71359832.390000015</v>
      </c>
      <c r="I63" s="93">
        <v>59773888.210000001</v>
      </c>
      <c r="J63" s="93">
        <v>52850861.230000012</v>
      </c>
      <c r="K63" s="93">
        <v>119910527.86999999</v>
      </c>
      <c r="L63" s="93">
        <v>135310012.34999996</v>
      </c>
      <c r="M63" s="93">
        <v>182594170.79999998</v>
      </c>
      <c r="N63" s="87">
        <v>871354817.89999986</v>
      </c>
    </row>
    <row r="64" spans="1:14" s="10" customFormat="1" ht="15">
      <c r="A64" s="26" t="s">
        <v>51</v>
      </c>
      <c r="B64" s="87">
        <v>81518393.520000011</v>
      </c>
      <c r="C64" s="87">
        <v>129965013.36999993</v>
      </c>
      <c r="D64" s="87">
        <v>174325424.28</v>
      </c>
      <c r="E64" s="87">
        <v>172614377.65999991</v>
      </c>
      <c r="F64" s="87">
        <v>220481004.00000003</v>
      </c>
      <c r="G64" s="87">
        <v>271985867.54999983</v>
      </c>
      <c r="H64" s="87">
        <v>255028561.74999976</v>
      </c>
      <c r="I64" s="87">
        <v>423588890.11999983</v>
      </c>
      <c r="J64" s="87">
        <v>476769137.16000009</v>
      </c>
      <c r="K64" s="87">
        <v>523095068.19999993</v>
      </c>
      <c r="L64" s="87">
        <v>438530567.0800001</v>
      </c>
      <c r="M64" s="87">
        <v>1472683072.2600007</v>
      </c>
      <c r="N64" s="87">
        <v>4640585376.9500008</v>
      </c>
    </row>
    <row r="65" spans="1:14">
      <c r="A65" s="5" t="s">
        <v>22</v>
      </c>
      <c r="B65" s="93">
        <v>68586594.890000015</v>
      </c>
      <c r="C65" s="93">
        <v>116242221.25999993</v>
      </c>
      <c r="D65" s="93">
        <v>157575518.84999999</v>
      </c>
      <c r="E65" s="93">
        <v>141818602.27999991</v>
      </c>
      <c r="F65" s="93">
        <v>180455453.93000004</v>
      </c>
      <c r="G65" s="93">
        <v>228494155.28999984</v>
      </c>
      <c r="H65" s="93">
        <v>184096008.45999977</v>
      </c>
      <c r="I65" s="93">
        <v>318356434.45999986</v>
      </c>
      <c r="J65" s="93">
        <v>269318886.19000012</v>
      </c>
      <c r="K65" s="93">
        <v>317264271.79999989</v>
      </c>
      <c r="L65" s="93">
        <v>377934692.16000009</v>
      </c>
      <c r="M65" s="93">
        <v>1181970661.1000009</v>
      </c>
      <c r="N65" s="87">
        <v>3542113500.6700001</v>
      </c>
    </row>
    <row r="66" spans="1:14">
      <c r="A66" s="5" t="s">
        <v>120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2646798.2800000003</v>
      </c>
      <c r="H66" s="93">
        <v>20864251.549999997</v>
      </c>
      <c r="I66" s="93">
        <v>56117443.18</v>
      </c>
      <c r="J66" s="93">
        <v>164602861.13</v>
      </c>
      <c r="K66" s="93">
        <v>100711305.15000001</v>
      </c>
      <c r="L66" s="93">
        <v>5392973.5599999996</v>
      </c>
      <c r="M66" s="93">
        <v>170149667.12</v>
      </c>
      <c r="N66" s="87">
        <v>520485299.97000003</v>
      </c>
    </row>
    <row r="67" spans="1:14" ht="24">
      <c r="A67" s="5" t="s">
        <v>82</v>
      </c>
      <c r="B67" s="93">
        <v>12931798.629999995</v>
      </c>
      <c r="C67" s="93">
        <v>13722792.109999998</v>
      </c>
      <c r="D67" s="93">
        <v>16749905.429999998</v>
      </c>
      <c r="E67" s="93">
        <v>30795775.379999995</v>
      </c>
      <c r="F67" s="93">
        <v>40025550.069999993</v>
      </c>
      <c r="G67" s="93">
        <v>40844913.980000004</v>
      </c>
      <c r="H67" s="93">
        <v>50068301.74000001</v>
      </c>
      <c r="I67" s="93">
        <v>49115012.479999974</v>
      </c>
      <c r="J67" s="93">
        <v>42847389.839999996</v>
      </c>
      <c r="K67" s="93">
        <v>105119491.24999999</v>
      </c>
      <c r="L67" s="93">
        <v>55202901.359999999</v>
      </c>
      <c r="M67" s="93">
        <v>120562744.03999992</v>
      </c>
      <c r="N67" s="87">
        <v>577986576.30999982</v>
      </c>
    </row>
    <row r="68" spans="1:14" s="10" customFormat="1" ht="15">
      <c r="A68" s="26" t="s">
        <v>46</v>
      </c>
      <c r="B68" s="87">
        <v>26038698277.359993</v>
      </c>
      <c r="C68" s="87">
        <v>33691685356.069996</v>
      </c>
      <c r="D68" s="87">
        <v>38920311512.430008</v>
      </c>
      <c r="E68" s="87">
        <v>41153428536.980011</v>
      </c>
      <c r="F68" s="87">
        <v>33316016862.16</v>
      </c>
      <c r="G68" s="87">
        <v>34641904954.32</v>
      </c>
      <c r="H68" s="87">
        <v>34078200758.370003</v>
      </c>
      <c r="I68" s="87">
        <v>36048522902.869995</v>
      </c>
      <c r="J68" s="87">
        <v>39574072096.009995</v>
      </c>
      <c r="K68" s="87">
        <v>35278752381.889999</v>
      </c>
      <c r="L68" s="87">
        <v>52398031692.729996</v>
      </c>
      <c r="M68" s="87">
        <v>66413695771.520004</v>
      </c>
      <c r="N68" s="87">
        <v>471553321102.71008</v>
      </c>
    </row>
    <row r="69" spans="1:14" s="10" customFormat="1" ht="15">
      <c r="A69" s="26" t="s">
        <v>23</v>
      </c>
      <c r="B69" s="87">
        <v>196598041.21000001</v>
      </c>
      <c r="C69" s="87">
        <v>455695609</v>
      </c>
      <c r="D69" s="87">
        <v>2092291040.51</v>
      </c>
      <c r="E69" s="87">
        <v>1076092081.3099999</v>
      </c>
      <c r="F69" s="87">
        <v>2277431973.3899999</v>
      </c>
      <c r="G69" s="87">
        <v>1854993784.22</v>
      </c>
      <c r="H69" s="87">
        <v>841424935.13999975</v>
      </c>
      <c r="I69" s="87">
        <v>1629325308.6100001</v>
      </c>
      <c r="J69" s="87">
        <v>1109936137.8299999</v>
      </c>
      <c r="K69" s="87">
        <v>1232920198.95</v>
      </c>
      <c r="L69" s="87">
        <v>2365310057.0100002</v>
      </c>
      <c r="M69" s="87">
        <v>6016723546.1100006</v>
      </c>
      <c r="N69" s="87">
        <v>21148742713.290001</v>
      </c>
    </row>
    <row r="70" spans="1:14">
      <c r="A70" s="5" t="s">
        <v>24</v>
      </c>
      <c r="B70" s="87">
        <v>36902687.280000009</v>
      </c>
      <c r="C70" s="87">
        <v>36013749.07</v>
      </c>
      <c r="D70" s="87">
        <v>82905155.890000015</v>
      </c>
      <c r="E70" s="87">
        <v>113549490.96999998</v>
      </c>
      <c r="F70" s="87">
        <v>40874224.899999999</v>
      </c>
      <c r="G70" s="87">
        <v>43974110.169999994</v>
      </c>
      <c r="H70" s="87">
        <v>41259446.200000003</v>
      </c>
      <c r="I70" s="87">
        <v>49746588.019999996</v>
      </c>
      <c r="J70" s="87">
        <v>35816358.359999999</v>
      </c>
      <c r="K70" s="87">
        <v>46609827.909999989</v>
      </c>
      <c r="L70" s="87">
        <v>34328034.689999998</v>
      </c>
      <c r="M70" s="87">
        <v>80590142.590000004</v>
      </c>
      <c r="N70" s="87">
        <v>642569816.04999995</v>
      </c>
    </row>
    <row r="71" spans="1:14">
      <c r="A71" s="5" t="s">
        <v>83</v>
      </c>
      <c r="B71" s="93">
        <v>0</v>
      </c>
      <c r="C71" s="93">
        <v>0</v>
      </c>
      <c r="D71" s="93">
        <v>2560018.3199999998</v>
      </c>
      <c r="E71" s="93">
        <v>8655852.5600000005</v>
      </c>
      <c r="F71" s="93">
        <v>-2.9103830456733704E-11</v>
      </c>
      <c r="G71" s="93">
        <v>5416728.7400000002</v>
      </c>
      <c r="H71" s="93">
        <v>2005529.32</v>
      </c>
      <c r="I71" s="93">
        <v>1048967.6599999999</v>
      </c>
      <c r="J71" s="93">
        <v>0</v>
      </c>
      <c r="K71" s="93">
        <v>0</v>
      </c>
      <c r="L71" s="93">
        <v>0</v>
      </c>
      <c r="M71" s="93">
        <v>103311183.73000002</v>
      </c>
      <c r="N71" s="87">
        <v>122998280.33000001</v>
      </c>
    </row>
    <row r="72" spans="1:14">
      <c r="A72" s="5" t="s">
        <v>84</v>
      </c>
      <c r="B72" s="93">
        <v>159695353.93000001</v>
      </c>
      <c r="C72" s="93">
        <v>419681859.93000001</v>
      </c>
      <c r="D72" s="93">
        <v>2006825866.3</v>
      </c>
      <c r="E72" s="93">
        <v>953886737.77999997</v>
      </c>
      <c r="F72" s="93">
        <v>2236557748.4899998</v>
      </c>
      <c r="G72" s="93">
        <v>1805602945.3099999</v>
      </c>
      <c r="H72" s="93">
        <v>795121921.93999982</v>
      </c>
      <c r="I72" s="93">
        <v>1578529752.9300001</v>
      </c>
      <c r="J72" s="93">
        <v>1074119779.47</v>
      </c>
      <c r="K72" s="93">
        <v>1186310371.04</v>
      </c>
      <c r="L72" s="93">
        <v>2330982022.3200002</v>
      </c>
      <c r="M72" s="93">
        <v>5832822219.7900009</v>
      </c>
      <c r="N72" s="87">
        <v>20380136579.23</v>
      </c>
    </row>
    <row r="73" spans="1:14" ht="24">
      <c r="A73" s="5" t="s">
        <v>107</v>
      </c>
      <c r="B73" s="93">
        <v>0</v>
      </c>
      <c r="C73" s="93">
        <v>0</v>
      </c>
      <c r="D73" s="93">
        <v>0</v>
      </c>
      <c r="E73" s="93">
        <v>0</v>
      </c>
      <c r="F73" s="93">
        <v>0</v>
      </c>
      <c r="G73" s="93">
        <v>0</v>
      </c>
      <c r="H73" s="93">
        <v>3038037.68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87">
        <v>3038037.68</v>
      </c>
    </row>
    <row r="74" spans="1:14" s="10" customFormat="1" ht="15">
      <c r="A74" s="26" t="s">
        <v>25</v>
      </c>
      <c r="B74" s="87">
        <v>5548412246.8600006</v>
      </c>
      <c r="C74" s="87">
        <v>10470463894.929996</v>
      </c>
      <c r="D74" s="87">
        <v>9973810429.6299973</v>
      </c>
      <c r="E74" s="87">
        <v>15425634235.280005</v>
      </c>
      <c r="F74" s="87">
        <v>8300448479.9400005</v>
      </c>
      <c r="G74" s="87">
        <v>8628133575.3599987</v>
      </c>
      <c r="H74" s="87">
        <v>12330265427.580002</v>
      </c>
      <c r="I74" s="87">
        <v>10383365464.539999</v>
      </c>
      <c r="J74" s="87">
        <v>10330154444.030005</v>
      </c>
      <c r="K74" s="87">
        <v>9568345224.7499943</v>
      </c>
      <c r="L74" s="87">
        <v>10493192172.579998</v>
      </c>
      <c r="M74" s="87">
        <v>18168656237.119999</v>
      </c>
      <c r="N74" s="87">
        <v>129620881832.59999</v>
      </c>
    </row>
    <row r="75" spans="1:14">
      <c r="A75" s="5" t="s">
        <v>26</v>
      </c>
      <c r="B75" s="93">
        <v>102226283.46000001</v>
      </c>
      <c r="C75" s="93">
        <v>115817835.58000003</v>
      </c>
      <c r="D75" s="93">
        <v>154178585.58000004</v>
      </c>
      <c r="E75" s="93">
        <v>199902219.75000006</v>
      </c>
      <c r="F75" s="93">
        <v>173088578.24999997</v>
      </c>
      <c r="G75" s="93">
        <v>178004318.31999996</v>
      </c>
      <c r="H75" s="93">
        <v>140829018.40000001</v>
      </c>
      <c r="I75" s="93">
        <v>263563181.01000002</v>
      </c>
      <c r="J75" s="93">
        <v>269676349.72000003</v>
      </c>
      <c r="K75" s="93">
        <v>240588251.57000002</v>
      </c>
      <c r="L75" s="93">
        <v>383456561.79000032</v>
      </c>
      <c r="M75" s="93">
        <v>457951407.86999989</v>
      </c>
      <c r="N75" s="87">
        <v>2679282591.3000007</v>
      </c>
    </row>
    <row r="76" spans="1:14">
      <c r="A76" s="5" t="s">
        <v>27</v>
      </c>
      <c r="B76" s="93">
        <v>144107697</v>
      </c>
      <c r="C76" s="93">
        <v>306976260.73000008</v>
      </c>
      <c r="D76" s="93">
        <v>232555831.23999998</v>
      </c>
      <c r="E76" s="93">
        <v>265730871.77999994</v>
      </c>
      <c r="F76" s="93">
        <v>745354408.51999998</v>
      </c>
      <c r="G76" s="93">
        <v>410289548.37000012</v>
      </c>
      <c r="H76" s="93">
        <v>72753560.799999982</v>
      </c>
      <c r="I76" s="93">
        <v>455474850.28999996</v>
      </c>
      <c r="J76" s="93">
        <v>946328500.88999999</v>
      </c>
      <c r="K76" s="93">
        <v>825984093.98000002</v>
      </c>
      <c r="L76" s="93">
        <v>1553445068.6800001</v>
      </c>
      <c r="M76" s="93">
        <v>1294408100.0000005</v>
      </c>
      <c r="N76" s="87">
        <v>7253408792.2800007</v>
      </c>
    </row>
    <row r="77" spans="1:14">
      <c r="A77" s="5" t="s">
        <v>28</v>
      </c>
      <c r="B77" s="93">
        <v>22936</v>
      </c>
      <c r="C77" s="93">
        <v>832216</v>
      </c>
      <c r="D77" s="93">
        <v>427576</v>
      </c>
      <c r="E77" s="93">
        <v>427576</v>
      </c>
      <c r="F77" s="93">
        <v>427576</v>
      </c>
      <c r="G77" s="93">
        <v>427576</v>
      </c>
      <c r="H77" s="93">
        <v>427576</v>
      </c>
      <c r="I77" s="93">
        <v>427576</v>
      </c>
      <c r="J77" s="93">
        <v>427576</v>
      </c>
      <c r="K77" s="93">
        <v>427576</v>
      </c>
      <c r="L77" s="93">
        <v>427576</v>
      </c>
      <c r="M77" s="93">
        <v>427576</v>
      </c>
      <c r="N77" s="87">
        <v>5130912</v>
      </c>
    </row>
    <row r="78" spans="1:14">
      <c r="A78" s="5" t="s">
        <v>29</v>
      </c>
      <c r="B78" s="93">
        <v>5302055330.4000006</v>
      </c>
      <c r="C78" s="93">
        <v>10046837582.619997</v>
      </c>
      <c r="D78" s="93">
        <v>9586648436.8099976</v>
      </c>
      <c r="E78" s="93">
        <v>14959573567.750004</v>
      </c>
      <c r="F78" s="93">
        <v>7381577917.170001</v>
      </c>
      <c r="G78" s="93">
        <v>8039412132.6699991</v>
      </c>
      <c r="H78" s="93">
        <v>12116255272.380001</v>
      </c>
      <c r="I78" s="93">
        <v>9663899857.2399998</v>
      </c>
      <c r="J78" s="93">
        <v>9113722017.4200039</v>
      </c>
      <c r="K78" s="93">
        <v>8501345303.199995</v>
      </c>
      <c r="L78" s="93">
        <v>8555862966.1099987</v>
      </c>
      <c r="M78" s="93">
        <v>16415869153.249998</v>
      </c>
      <c r="N78" s="87">
        <v>119683059537.02</v>
      </c>
    </row>
    <row r="79" spans="1:14" s="10" customFormat="1" ht="15">
      <c r="A79" s="26" t="s">
        <v>30</v>
      </c>
      <c r="B79" s="87">
        <v>235506792.38999999</v>
      </c>
      <c r="C79" s="87">
        <v>399308565.07999992</v>
      </c>
      <c r="D79" s="87">
        <v>444760209.08999991</v>
      </c>
      <c r="E79" s="87">
        <v>449353565.33999991</v>
      </c>
      <c r="F79" s="87">
        <v>475396670.13999999</v>
      </c>
      <c r="G79" s="87">
        <v>508180367.54000008</v>
      </c>
      <c r="H79" s="87">
        <v>544232868.93000007</v>
      </c>
      <c r="I79" s="87">
        <v>648309190.35000014</v>
      </c>
      <c r="J79" s="87">
        <v>523994466.80999994</v>
      </c>
      <c r="K79" s="87">
        <v>480933807.92000002</v>
      </c>
      <c r="L79" s="87">
        <v>709211115.92000008</v>
      </c>
      <c r="M79" s="87">
        <v>1513753996.3699999</v>
      </c>
      <c r="N79" s="87">
        <v>6932941615.8800001</v>
      </c>
    </row>
    <row r="80" spans="1:14">
      <c r="A80" s="5" t="s">
        <v>85</v>
      </c>
      <c r="B80" s="93">
        <v>9848152.2899999991</v>
      </c>
      <c r="C80" s="93">
        <v>84978192.849999994</v>
      </c>
      <c r="D80" s="93">
        <v>50310671.550000004</v>
      </c>
      <c r="E80" s="93">
        <v>77392397.079999998</v>
      </c>
      <c r="F80" s="93">
        <v>77845787.460000008</v>
      </c>
      <c r="G80" s="93">
        <v>64425719.360000014</v>
      </c>
      <c r="H80" s="93">
        <v>68120291.050000012</v>
      </c>
      <c r="I80" s="93">
        <v>230265705.59</v>
      </c>
      <c r="J80" s="93">
        <v>61574563.730000004</v>
      </c>
      <c r="K80" s="93">
        <v>69076306.179999977</v>
      </c>
      <c r="L80" s="93">
        <v>81589612.189999998</v>
      </c>
      <c r="M80" s="93">
        <v>161872486.34000003</v>
      </c>
      <c r="N80" s="87">
        <v>1037299885.6700001</v>
      </c>
    </row>
    <row r="81" spans="1:14">
      <c r="A81" s="5" t="s">
        <v>41</v>
      </c>
      <c r="B81" s="93">
        <v>8658904.0899999999</v>
      </c>
      <c r="C81" s="93">
        <v>9312599.7799999993</v>
      </c>
      <c r="D81" s="93">
        <v>33993964.880000003</v>
      </c>
      <c r="E81" s="93">
        <v>11092302.789999999</v>
      </c>
      <c r="F81" s="93">
        <v>42292252.399999991</v>
      </c>
      <c r="G81" s="93">
        <v>29770835.090000007</v>
      </c>
      <c r="H81" s="93">
        <v>64502135.050000004</v>
      </c>
      <c r="I81" s="93">
        <v>49416749.759999998</v>
      </c>
      <c r="J81" s="93">
        <v>60650747.389999986</v>
      </c>
      <c r="K81" s="93">
        <v>88046748.600000009</v>
      </c>
      <c r="L81" s="93">
        <v>99791924.609999985</v>
      </c>
      <c r="M81" s="93">
        <v>336811533.21000004</v>
      </c>
      <c r="N81" s="87">
        <v>834340697.6500001</v>
      </c>
    </row>
    <row r="82" spans="1:14">
      <c r="A82" s="5" t="s">
        <v>31</v>
      </c>
      <c r="B82" s="93">
        <v>152106001.74999997</v>
      </c>
      <c r="C82" s="93">
        <v>209378430.40999997</v>
      </c>
      <c r="D82" s="93">
        <v>238775985.97999987</v>
      </c>
      <c r="E82" s="93">
        <v>227314098.59999993</v>
      </c>
      <c r="F82" s="93">
        <v>233298299.21999997</v>
      </c>
      <c r="G82" s="93">
        <v>228785055.61000004</v>
      </c>
      <c r="H82" s="93">
        <v>228538383.04999995</v>
      </c>
      <c r="I82" s="93">
        <v>214645963.72000009</v>
      </c>
      <c r="J82" s="93">
        <v>226991337.81999993</v>
      </c>
      <c r="K82" s="93">
        <v>192993747.11000004</v>
      </c>
      <c r="L82" s="93">
        <v>286259075.73000014</v>
      </c>
      <c r="M82" s="93">
        <v>522322390.61000001</v>
      </c>
      <c r="N82" s="87">
        <v>2961408769.6100001</v>
      </c>
    </row>
    <row r="83" spans="1:14">
      <c r="A83" s="5" t="s">
        <v>108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87">
        <v>0</v>
      </c>
    </row>
    <row r="84" spans="1:14" ht="24">
      <c r="A84" s="5" t="s">
        <v>86</v>
      </c>
      <c r="B84" s="93">
        <v>0</v>
      </c>
      <c r="C84" s="93">
        <v>27000000</v>
      </c>
      <c r="D84" s="93">
        <v>40330947.920000002</v>
      </c>
      <c r="E84" s="93">
        <v>51666892.330000006</v>
      </c>
      <c r="F84" s="93">
        <v>17000000</v>
      </c>
      <c r="G84" s="93">
        <v>81019605.25</v>
      </c>
      <c r="H84" s="93">
        <v>70693661.439999998</v>
      </c>
      <c r="I84" s="93">
        <v>63089312.170000009</v>
      </c>
      <c r="J84" s="93">
        <v>40349357.57</v>
      </c>
      <c r="K84" s="93">
        <v>27934398.870000001</v>
      </c>
      <c r="L84" s="93">
        <v>37917980.5</v>
      </c>
      <c r="M84" s="93">
        <v>105636031.67999999</v>
      </c>
      <c r="N84" s="87">
        <v>562638187.73000002</v>
      </c>
    </row>
    <row r="85" spans="1:14" ht="24">
      <c r="A85" s="5" t="s">
        <v>110</v>
      </c>
      <c r="B85" s="93">
        <v>0</v>
      </c>
      <c r="C85" s="93">
        <v>0</v>
      </c>
      <c r="D85" s="93">
        <v>0</v>
      </c>
      <c r="E85" s="93">
        <v>5748554.4800000004</v>
      </c>
      <c r="F85" s="93">
        <v>0</v>
      </c>
      <c r="G85" s="93">
        <v>0</v>
      </c>
      <c r="H85" s="93">
        <v>1019122.16</v>
      </c>
      <c r="I85" s="93">
        <v>1242477.6000000001</v>
      </c>
      <c r="J85" s="93">
        <v>0</v>
      </c>
      <c r="K85" s="93">
        <v>0</v>
      </c>
      <c r="L85" s="93">
        <v>0</v>
      </c>
      <c r="M85" s="93">
        <v>0</v>
      </c>
      <c r="N85" s="87">
        <v>8010154.2400000002</v>
      </c>
    </row>
    <row r="86" spans="1:14" ht="24">
      <c r="A86" s="5" t="s">
        <v>32</v>
      </c>
      <c r="B86" s="93">
        <v>64893734.260000005</v>
      </c>
      <c r="C86" s="93">
        <v>68639342.039999992</v>
      </c>
      <c r="D86" s="93">
        <v>81348638.760000035</v>
      </c>
      <c r="E86" s="93">
        <v>76139320.059999987</v>
      </c>
      <c r="F86" s="93">
        <v>104960331.06000002</v>
      </c>
      <c r="G86" s="93">
        <v>104179152.23</v>
      </c>
      <c r="H86" s="93">
        <v>111359276.18000001</v>
      </c>
      <c r="I86" s="93">
        <v>89648981.50999999</v>
      </c>
      <c r="J86" s="93">
        <v>134428460.30000001</v>
      </c>
      <c r="K86" s="93">
        <v>102882607.16000001</v>
      </c>
      <c r="L86" s="93">
        <v>203652522.88999993</v>
      </c>
      <c r="M86" s="93">
        <v>387111554.52999985</v>
      </c>
      <c r="N86" s="87">
        <v>1529243920.98</v>
      </c>
    </row>
    <row r="87" spans="1:14" s="10" customFormat="1" ht="15">
      <c r="A87" s="26" t="s">
        <v>33</v>
      </c>
      <c r="B87" s="87">
        <v>10157539311.679998</v>
      </c>
      <c r="C87" s="87">
        <v>12430132830.74</v>
      </c>
      <c r="D87" s="87">
        <v>17571578568.260006</v>
      </c>
      <c r="E87" s="87">
        <v>15298666329.750006</v>
      </c>
      <c r="F87" s="87">
        <v>14330854831.700001</v>
      </c>
      <c r="G87" s="87">
        <v>15511852923.529995</v>
      </c>
      <c r="H87" s="87">
        <v>14487861026.290001</v>
      </c>
      <c r="I87" s="87">
        <v>14668639873.379993</v>
      </c>
      <c r="J87" s="87">
        <v>17200501820.609993</v>
      </c>
      <c r="K87" s="87">
        <v>15313780240.579998</v>
      </c>
      <c r="L87" s="87">
        <v>24116641884.269993</v>
      </c>
      <c r="M87" s="87">
        <v>21994414553.290009</v>
      </c>
      <c r="N87" s="87">
        <v>193082464194.07999</v>
      </c>
    </row>
    <row r="88" spans="1:14">
      <c r="A88" s="5" t="s">
        <v>87</v>
      </c>
      <c r="B88" s="93">
        <v>90341103.549999982</v>
      </c>
      <c r="C88" s="93">
        <v>374972419.95999998</v>
      </c>
      <c r="D88" s="93">
        <v>591846064.75</v>
      </c>
      <c r="E88" s="93">
        <v>346539116.91999978</v>
      </c>
      <c r="F88" s="93">
        <v>391105323.63000011</v>
      </c>
      <c r="G88" s="93">
        <v>399951137.03999972</v>
      </c>
      <c r="H88" s="93">
        <v>385025801.72000003</v>
      </c>
      <c r="I88" s="93">
        <v>614425668.43999994</v>
      </c>
      <c r="J88" s="93">
        <v>619581675.9000001</v>
      </c>
      <c r="K88" s="93">
        <v>904918999.8999995</v>
      </c>
      <c r="L88" s="93">
        <v>778478580.10999978</v>
      </c>
      <c r="M88" s="93">
        <v>1392106893.27</v>
      </c>
      <c r="N88" s="87">
        <v>6889292785.1899986</v>
      </c>
    </row>
    <row r="89" spans="1:14">
      <c r="A89" s="5" t="s">
        <v>88</v>
      </c>
      <c r="B89" s="93">
        <v>5026223147.1599989</v>
      </c>
      <c r="C89" s="93">
        <v>5200051866.9400005</v>
      </c>
      <c r="D89" s="93">
        <v>6410635596.710001</v>
      </c>
      <c r="E89" s="93">
        <v>6047906231.3700018</v>
      </c>
      <c r="F89" s="93">
        <v>6171154519.0500002</v>
      </c>
      <c r="G89" s="93">
        <v>6345657345.3799982</v>
      </c>
      <c r="H89" s="93">
        <v>5901144746.8600006</v>
      </c>
      <c r="I89" s="93">
        <v>5460145303.5799999</v>
      </c>
      <c r="J89" s="93">
        <v>6184565292.6399984</v>
      </c>
      <c r="K89" s="93">
        <v>6195974766.7600002</v>
      </c>
      <c r="L89" s="93">
        <v>10915247456.389996</v>
      </c>
      <c r="M89" s="93">
        <v>9333103363.0500107</v>
      </c>
      <c r="N89" s="87">
        <v>79191809635.890015</v>
      </c>
    </row>
    <row r="90" spans="1:14">
      <c r="A90" s="5" t="s">
        <v>89</v>
      </c>
      <c r="B90" s="93">
        <v>1540326055.9100001</v>
      </c>
      <c r="C90" s="93">
        <v>1593448377.1700001</v>
      </c>
      <c r="D90" s="93">
        <v>2260920430.6100006</v>
      </c>
      <c r="E90" s="93">
        <v>2395989910.3400002</v>
      </c>
      <c r="F90" s="93">
        <v>1948887299.8799999</v>
      </c>
      <c r="G90" s="93">
        <v>2257335848.8700004</v>
      </c>
      <c r="H90" s="93">
        <v>1657313971.4600003</v>
      </c>
      <c r="I90" s="93">
        <v>1828845912.6500003</v>
      </c>
      <c r="J90" s="93">
        <v>2479983632.6699996</v>
      </c>
      <c r="K90" s="93">
        <v>2074824640.24</v>
      </c>
      <c r="L90" s="93">
        <v>3659804385.5099998</v>
      </c>
      <c r="M90" s="93">
        <v>2546960071.7799997</v>
      </c>
      <c r="N90" s="87">
        <v>26244640537.09</v>
      </c>
    </row>
    <row r="91" spans="1:14">
      <c r="A91" s="5" t="s">
        <v>34</v>
      </c>
      <c r="B91" s="93">
        <v>876769285.25999999</v>
      </c>
      <c r="C91" s="93">
        <v>1089928310.8700001</v>
      </c>
      <c r="D91" s="93">
        <v>1437527710.2800012</v>
      </c>
      <c r="E91" s="93">
        <v>1282019386.5700014</v>
      </c>
      <c r="F91" s="93">
        <v>1070421838.1000001</v>
      </c>
      <c r="G91" s="93">
        <v>1538821229.8800018</v>
      </c>
      <c r="H91" s="93">
        <v>1250323604.6499994</v>
      </c>
      <c r="I91" s="93">
        <v>1286494543.4799995</v>
      </c>
      <c r="J91" s="93">
        <v>1180659753.8800004</v>
      </c>
      <c r="K91" s="93">
        <v>1492804555.9899995</v>
      </c>
      <c r="L91" s="93">
        <v>2844263255.6199985</v>
      </c>
      <c r="M91" s="93">
        <v>3548132406.8399978</v>
      </c>
      <c r="N91" s="87">
        <v>18898165881.420002</v>
      </c>
    </row>
    <row r="92" spans="1:14">
      <c r="A92" s="5" t="s">
        <v>35</v>
      </c>
      <c r="B92" s="93">
        <v>281237652.93000007</v>
      </c>
      <c r="C92" s="93">
        <v>287872071.83000004</v>
      </c>
      <c r="D92" s="93">
        <v>281625867.49999994</v>
      </c>
      <c r="E92" s="93">
        <v>281797011.46999997</v>
      </c>
      <c r="F92" s="93">
        <v>521329067.10000008</v>
      </c>
      <c r="G92" s="93">
        <v>301765008.99999988</v>
      </c>
      <c r="H92" s="93">
        <v>430210096.3900001</v>
      </c>
      <c r="I92" s="93">
        <v>286519453.07999998</v>
      </c>
      <c r="J92" s="93">
        <v>301179321.59999996</v>
      </c>
      <c r="K92" s="93">
        <v>304756143.90000004</v>
      </c>
      <c r="L92" s="93">
        <v>580769640.9799999</v>
      </c>
      <c r="M92" s="93">
        <v>1000212123.2900003</v>
      </c>
      <c r="N92" s="87">
        <v>4859273459.0700006</v>
      </c>
    </row>
    <row r="93" spans="1:14">
      <c r="A93" s="5" t="s">
        <v>90</v>
      </c>
      <c r="B93" s="93">
        <v>506903433.38</v>
      </c>
      <c r="C93" s="93">
        <v>553849015.18999982</v>
      </c>
      <c r="D93" s="93">
        <v>625690907.88999999</v>
      </c>
      <c r="E93" s="93">
        <v>633845000.41999996</v>
      </c>
      <c r="F93" s="93">
        <v>597975822.86999989</v>
      </c>
      <c r="G93" s="93">
        <v>655105025.26999998</v>
      </c>
      <c r="H93" s="93">
        <v>686089757.54999995</v>
      </c>
      <c r="I93" s="93">
        <v>629017751.86000001</v>
      </c>
      <c r="J93" s="93">
        <v>565560963.16999996</v>
      </c>
      <c r="K93" s="93">
        <v>577759218.57000041</v>
      </c>
      <c r="L93" s="93">
        <v>1263770236.25</v>
      </c>
      <c r="M93" s="93">
        <v>575994001.75000012</v>
      </c>
      <c r="N93" s="87">
        <v>7871561134.1700001</v>
      </c>
    </row>
    <row r="94" spans="1:14">
      <c r="A94" s="5" t="s">
        <v>91</v>
      </c>
      <c r="B94" s="93">
        <v>56988837.759999998</v>
      </c>
      <c r="C94" s="93">
        <v>66359291.470000014</v>
      </c>
      <c r="D94" s="93">
        <v>72612671.069999993</v>
      </c>
      <c r="E94" s="93">
        <v>91072441.86999999</v>
      </c>
      <c r="F94" s="93">
        <v>78389901.910000011</v>
      </c>
      <c r="G94" s="93">
        <v>126320889.18000001</v>
      </c>
      <c r="H94" s="93">
        <v>83160604.089999989</v>
      </c>
      <c r="I94" s="93">
        <v>76567455.470000014</v>
      </c>
      <c r="J94" s="93">
        <v>79271044.570000023</v>
      </c>
      <c r="K94" s="93">
        <v>80560296.860000014</v>
      </c>
      <c r="L94" s="93">
        <v>151269787.62999991</v>
      </c>
      <c r="M94" s="93">
        <v>176817614.19999999</v>
      </c>
      <c r="N94" s="87">
        <v>1139390836.0799999</v>
      </c>
    </row>
    <row r="95" spans="1:14">
      <c r="A95" s="5" t="s">
        <v>92</v>
      </c>
      <c r="B95" s="93">
        <v>23942521.540000003</v>
      </c>
      <c r="C95" s="93">
        <v>27380600.27</v>
      </c>
      <c r="D95" s="93">
        <v>29605992.850000001</v>
      </c>
      <c r="E95" s="93">
        <v>27060214.600000001</v>
      </c>
      <c r="F95" s="93">
        <v>27086595.950000003</v>
      </c>
      <c r="G95" s="93">
        <v>28067558.150000006</v>
      </c>
      <c r="H95" s="93">
        <v>31859588.569999997</v>
      </c>
      <c r="I95" s="93">
        <v>33145774.719999999</v>
      </c>
      <c r="J95" s="93">
        <v>29652426.75</v>
      </c>
      <c r="K95" s="93">
        <v>38175346.539999992</v>
      </c>
      <c r="L95" s="93">
        <v>42732363.390000015</v>
      </c>
      <c r="M95" s="93">
        <v>47834585.720000006</v>
      </c>
      <c r="N95" s="87">
        <v>386543569.04999995</v>
      </c>
    </row>
    <row r="96" spans="1:14">
      <c r="A96" s="5" t="s">
        <v>93</v>
      </c>
      <c r="B96" s="93">
        <v>7222625.0999999996</v>
      </c>
      <c r="C96" s="93">
        <v>7865155.1499999985</v>
      </c>
      <c r="D96" s="93">
        <v>8527861.9199999999</v>
      </c>
      <c r="E96" s="93">
        <v>8914723.3200000003</v>
      </c>
      <c r="F96" s="93">
        <v>13060176.180000002</v>
      </c>
      <c r="G96" s="93">
        <v>9458375.1399999987</v>
      </c>
      <c r="H96" s="93">
        <v>13543523.770000003</v>
      </c>
      <c r="I96" s="93">
        <v>13418743.050000001</v>
      </c>
      <c r="J96" s="93">
        <v>12569310.140000001</v>
      </c>
      <c r="K96" s="93">
        <v>10085101.67</v>
      </c>
      <c r="L96" s="93">
        <v>22449789.75</v>
      </c>
      <c r="M96" s="93">
        <v>28351819.440000005</v>
      </c>
      <c r="N96" s="87">
        <v>155467204.63000003</v>
      </c>
    </row>
    <row r="97" spans="1:14">
      <c r="A97" s="5" t="s">
        <v>94</v>
      </c>
      <c r="B97" s="93">
        <v>7190555.7300000004</v>
      </c>
      <c r="C97" s="93">
        <v>7142304.6000000006</v>
      </c>
      <c r="D97" s="93">
        <v>12551675.120000001</v>
      </c>
      <c r="E97" s="93">
        <v>7390632.3300000001</v>
      </c>
      <c r="F97" s="93">
        <v>8704072.9800000004</v>
      </c>
      <c r="G97" s="93">
        <v>13979625.379999999</v>
      </c>
      <c r="H97" s="93">
        <v>49172254.56000001</v>
      </c>
      <c r="I97" s="93">
        <v>7808424.9600000018</v>
      </c>
      <c r="J97" s="93">
        <v>23237942.699999996</v>
      </c>
      <c r="K97" s="93">
        <v>14662920.900000002</v>
      </c>
      <c r="L97" s="93">
        <v>34578981.030000001</v>
      </c>
      <c r="M97" s="93">
        <v>27712469.079999998</v>
      </c>
      <c r="N97" s="87">
        <v>214131859.37</v>
      </c>
    </row>
    <row r="98" spans="1:14">
      <c r="A98" s="5" t="s">
        <v>95</v>
      </c>
      <c r="B98" s="93">
        <v>1740394093.3599994</v>
      </c>
      <c r="C98" s="93">
        <v>3221263417.2899985</v>
      </c>
      <c r="D98" s="93">
        <v>5840033789.5600023</v>
      </c>
      <c r="E98" s="93">
        <v>4176131660.5400023</v>
      </c>
      <c r="F98" s="93">
        <v>3502740214.0499988</v>
      </c>
      <c r="G98" s="93">
        <v>3835390880.2399955</v>
      </c>
      <c r="H98" s="93">
        <v>4000017076.670001</v>
      </c>
      <c r="I98" s="93">
        <v>4432250842.0899973</v>
      </c>
      <c r="J98" s="93">
        <v>5724240456.5899944</v>
      </c>
      <c r="K98" s="93">
        <v>3619258249.2499986</v>
      </c>
      <c r="L98" s="93">
        <v>3823277407.610002</v>
      </c>
      <c r="M98" s="93">
        <v>3317189204.8699994</v>
      </c>
      <c r="N98" s="87">
        <v>47232187292.119987</v>
      </c>
    </row>
    <row r="99" spans="1:14" s="10" customFormat="1" ht="15">
      <c r="A99" s="26" t="s">
        <v>36</v>
      </c>
      <c r="B99" s="93">
        <v>9900641885.2199955</v>
      </c>
      <c r="C99" s="93">
        <v>9936084456.3199997</v>
      </c>
      <c r="D99" s="93">
        <v>8837871264.9400005</v>
      </c>
      <c r="E99" s="93">
        <v>8903682325.3000031</v>
      </c>
      <c r="F99" s="93">
        <v>7931884906.9900017</v>
      </c>
      <c r="G99" s="93">
        <v>8138744303.6700029</v>
      </c>
      <c r="H99" s="93">
        <v>5874416500.4300022</v>
      </c>
      <c r="I99" s="93">
        <v>8718883065.9899979</v>
      </c>
      <c r="J99" s="93">
        <v>10409485226.73</v>
      </c>
      <c r="K99" s="93">
        <v>8682772909.6900024</v>
      </c>
      <c r="L99" s="93">
        <v>14713676462.950006</v>
      </c>
      <c r="M99" s="93">
        <v>18720147438.629993</v>
      </c>
      <c r="N99" s="87">
        <v>120768290746.86002</v>
      </c>
    </row>
    <row r="100" spans="1:14">
      <c r="A100" s="5" t="s">
        <v>37</v>
      </c>
      <c r="B100" s="87">
        <v>3517331046.6299992</v>
      </c>
      <c r="C100" s="87">
        <v>3583915655.6499991</v>
      </c>
      <c r="D100" s="87">
        <v>3550002834.1200008</v>
      </c>
      <c r="E100" s="87">
        <v>3531184777.8900003</v>
      </c>
      <c r="F100" s="87">
        <v>3635113909.9299989</v>
      </c>
      <c r="G100" s="87">
        <v>3537738237.0400009</v>
      </c>
      <c r="H100" s="87">
        <v>3687589871.6300011</v>
      </c>
      <c r="I100" s="87">
        <v>3762273320.04</v>
      </c>
      <c r="J100" s="87">
        <v>3752431482.8800001</v>
      </c>
      <c r="K100" s="87">
        <v>3736508554.7599998</v>
      </c>
      <c r="L100" s="87">
        <v>5371116580.2800016</v>
      </c>
      <c r="M100" s="87">
        <v>6034971679.8000002</v>
      </c>
      <c r="N100" s="87">
        <v>47700177950.650009</v>
      </c>
    </row>
    <row r="101" spans="1:14">
      <c r="A101" s="5" t="s">
        <v>97</v>
      </c>
      <c r="B101" s="93">
        <v>109758498</v>
      </c>
      <c r="C101" s="93">
        <v>109758498</v>
      </c>
      <c r="D101" s="93">
        <v>109758498</v>
      </c>
      <c r="E101" s="93">
        <v>109758498</v>
      </c>
      <c r="F101" s="93">
        <v>109758498</v>
      </c>
      <c r="G101" s="93">
        <v>112265229.67</v>
      </c>
      <c r="H101" s="93">
        <v>109758498</v>
      </c>
      <c r="I101" s="93">
        <v>109758498</v>
      </c>
      <c r="J101" s="93">
        <v>163475350.46000001</v>
      </c>
      <c r="K101" s="93">
        <v>121904730.84999999</v>
      </c>
      <c r="L101" s="93">
        <v>144859963</v>
      </c>
      <c r="M101" s="93">
        <v>120258498</v>
      </c>
      <c r="N101" s="87">
        <v>1431073257.98</v>
      </c>
    </row>
    <row r="102" spans="1:14">
      <c r="A102" s="5" t="s">
        <v>98</v>
      </c>
      <c r="B102" s="93">
        <v>0</v>
      </c>
      <c r="C102" s="93">
        <v>7328047.5999999996</v>
      </c>
      <c r="D102" s="93">
        <v>174276863.16000003</v>
      </c>
      <c r="E102" s="93">
        <v>278616269.52999997</v>
      </c>
      <c r="F102" s="93">
        <v>15273593.210000001</v>
      </c>
      <c r="G102" s="93">
        <v>107037364.09</v>
      </c>
      <c r="H102" s="93">
        <v>33106130.600000001</v>
      </c>
      <c r="I102" s="93">
        <v>125643531.89000002</v>
      </c>
      <c r="J102" s="93">
        <v>43599166.850000001</v>
      </c>
      <c r="K102" s="93">
        <v>191869117.32000005</v>
      </c>
      <c r="L102" s="93">
        <v>81793351.430000007</v>
      </c>
      <c r="M102" s="93">
        <v>367204590.64999992</v>
      </c>
      <c r="N102" s="87">
        <v>1425748026.3299999</v>
      </c>
    </row>
    <row r="103" spans="1:14">
      <c r="A103" s="5" t="s">
        <v>99</v>
      </c>
      <c r="B103" s="93">
        <v>5772939.870000001</v>
      </c>
      <c r="C103" s="93">
        <v>676841221.33999991</v>
      </c>
      <c r="D103" s="93">
        <v>342972677.26999998</v>
      </c>
      <c r="E103" s="93">
        <v>454308358.01000005</v>
      </c>
      <c r="F103" s="93">
        <v>454137221.56</v>
      </c>
      <c r="G103" s="93">
        <v>456302968.30999994</v>
      </c>
      <c r="H103" s="93">
        <v>354238442.21000004</v>
      </c>
      <c r="I103" s="93">
        <v>354898535.38999999</v>
      </c>
      <c r="J103" s="93">
        <v>359030727.84999996</v>
      </c>
      <c r="K103" s="93">
        <v>553611860.05999994</v>
      </c>
      <c r="L103" s="93">
        <v>569140290.95999992</v>
      </c>
      <c r="M103" s="93">
        <v>1566662476.9099996</v>
      </c>
      <c r="N103" s="87">
        <v>6147917719.7399998</v>
      </c>
    </row>
    <row r="104" spans="1:14">
      <c r="A104" s="5" t="s">
        <v>100</v>
      </c>
      <c r="B104" s="93">
        <v>9817681.0999999996</v>
      </c>
      <c r="C104" s="93">
        <v>25220049.529999997</v>
      </c>
      <c r="D104" s="93">
        <v>19305291.220000003</v>
      </c>
      <c r="E104" s="93">
        <v>22512050.52</v>
      </c>
      <c r="F104" s="93">
        <v>32403521.020000011</v>
      </c>
      <c r="G104" s="93">
        <v>29561498.710000008</v>
      </c>
      <c r="H104" s="93">
        <v>25796103.980000008</v>
      </c>
      <c r="I104" s="93">
        <v>26718903.360000011</v>
      </c>
      <c r="J104" s="93">
        <v>24856195.489999998</v>
      </c>
      <c r="K104" s="93">
        <v>27463264.48</v>
      </c>
      <c r="L104" s="93">
        <v>40315483.480000019</v>
      </c>
      <c r="M104" s="93">
        <v>98029411.230000004</v>
      </c>
      <c r="N104" s="87">
        <v>381999454.12000012</v>
      </c>
    </row>
    <row r="105" spans="1:14">
      <c r="A105" s="5" t="s">
        <v>101</v>
      </c>
      <c r="B105" s="93">
        <v>13252736.030000001</v>
      </c>
      <c r="C105" s="93">
        <v>62177233.880000003</v>
      </c>
      <c r="D105" s="93">
        <v>61791008.719999999</v>
      </c>
      <c r="E105" s="93">
        <v>46117034.739999995</v>
      </c>
      <c r="F105" s="93">
        <v>54198276.170000002</v>
      </c>
      <c r="G105" s="93">
        <v>33614475.649999999</v>
      </c>
      <c r="H105" s="93">
        <v>45707298.690000005</v>
      </c>
      <c r="I105" s="93">
        <v>52374878.420000002</v>
      </c>
      <c r="J105" s="93">
        <v>106571127.42000002</v>
      </c>
      <c r="K105" s="93">
        <v>54512919.539999999</v>
      </c>
      <c r="L105" s="93">
        <v>75332878.540000007</v>
      </c>
      <c r="M105" s="93">
        <v>598888852.01999998</v>
      </c>
      <c r="N105" s="87">
        <v>1204538719.8199999</v>
      </c>
    </row>
    <row r="106" spans="1:14">
      <c r="A106" s="5" t="s">
        <v>102</v>
      </c>
      <c r="B106" s="93">
        <v>6145836276.9199953</v>
      </c>
      <c r="C106" s="93">
        <v>5330400923.5900021</v>
      </c>
      <c r="D106" s="93">
        <v>4463827217.4499998</v>
      </c>
      <c r="E106" s="93">
        <v>4341953400.0300026</v>
      </c>
      <c r="F106" s="93">
        <v>3516777200.9400029</v>
      </c>
      <c r="G106" s="93">
        <v>3743522501.9000015</v>
      </c>
      <c r="H106" s="93">
        <v>920350405.12000108</v>
      </c>
      <c r="I106" s="93">
        <v>3878110933.7899981</v>
      </c>
      <c r="J106" s="93">
        <v>5543323019.3000011</v>
      </c>
      <c r="K106" s="93">
        <v>3879513401.2800035</v>
      </c>
      <c r="L106" s="93">
        <v>7037044631.590004</v>
      </c>
      <c r="M106" s="93">
        <v>7100424991.5299969</v>
      </c>
      <c r="N106" s="87">
        <v>55901084903.440018</v>
      </c>
    </row>
    <row r="107" spans="1:14" ht="24">
      <c r="A107" s="94" t="s">
        <v>103</v>
      </c>
      <c r="B107" s="93">
        <v>98872706.670000017</v>
      </c>
      <c r="C107" s="93">
        <v>140442826.72999996</v>
      </c>
      <c r="D107" s="93">
        <v>115936875.00000001</v>
      </c>
      <c r="E107" s="93">
        <v>119231936.58</v>
      </c>
      <c r="F107" s="93">
        <v>114222686.16</v>
      </c>
      <c r="G107" s="93">
        <v>118702028.3</v>
      </c>
      <c r="H107" s="93">
        <v>697869750.19999993</v>
      </c>
      <c r="I107" s="93">
        <v>409104465.09999996</v>
      </c>
      <c r="J107" s="93">
        <v>416198156.48000008</v>
      </c>
      <c r="K107" s="93">
        <v>117389061.40000001</v>
      </c>
      <c r="L107" s="93">
        <v>1394073283.6700006</v>
      </c>
      <c r="M107" s="93">
        <v>2833706938.4899988</v>
      </c>
      <c r="N107" s="87">
        <v>6575750714.7799988</v>
      </c>
    </row>
    <row r="108" spans="1:14" s="10" customFormat="1" ht="15">
      <c r="A108" s="26" t="s">
        <v>52</v>
      </c>
      <c r="B108" s="87">
        <v>12279854553.460001</v>
      </c>
      <c r="C108" s="87">
        <v>13510005493.08</v>
      </c>
      <c r="D108" s="87">
        <v>8930114365.7000008</v>
      </c>
      <c r="E108" s="87">
        <v>5630603993.1100006</v>
      </c>
      <c r="F108" s="87">
        <v>10676625866.839998</v>
      </c>
      <c r="G108" s="87">
        <v>37356568932.400002</v>
      </c>
      <c r="H108" s="87">
        <v>11476705856.779999</v>
      </c>
      <c r="I108" s="87">
        <v>8699193786.420002</v>
      </c>
      <c r="J108" s="87">
        <v>12326859508.799999</v>
      </c>
      <c r="K108" s="87">
        <v>4364672120.6399984</v>
      </c>
      <c r="L108" s="87">
        <v>14112934917.419998</v>
      </c>
      <c r="M108" s="87">
        <v>33145502250.869995</v>
      </c>
      <c r="N108" s="87">
        <v>172509641645.51999</v>
      </c>
    </row>
    <row r="109" spans="1:14" s="10" customFormat="1" ht="15">
      <c r="A109" s="26" t="s">
        <v>38</v>
      </c>
      <c r="B109" s="87">
        <v>12279854553.460001</v>
      </c>
      <c r="C109" s="87">
        <v>13510005493.08</v>
      </c>
      <c r="D109" s="87">
        <v>8930114365.7000008</v>
      </c>
      <c r="E109" s="87">
        <v>5630603993.1100006</v>
      </c>
      <c r="F109" s="87">
        <v>10676625866.839998</v>
      </c>
      <c r="G109" s="87">
        <v>37356568932.400002</v>
      </c>
      <c r="H109" s="87">
        <v>11476705856.779999</v>
      </c>
      <c r="I109" s="87">
        <v>8699193786.420002</v>
      </c>
      <c r="J109" s="87">
        <v>12326859508.799999</v>
      </c>
      <c r="K109" s="87">
        <v>4364672120.6399984</v>
      </c>
      <c r="L109" s="87">
        <v>14112934917.419998</v>
      </c>
      <c r="M109" s="87">
        <v>33145502250.869995</v>
      </c>
      <c r="N109" s="87">
        <v>172509641645.51999</v>
      </c>
    </row>
    <row r="110" spans="1:14">
      <c r="A110" s="5" t="s">
        <v>104</v>
      </c>
      <c r="B110" s="93">
        <v>12279854553.460001</v>
      </c>
      <c r="C110" s="93">
        <v>13510005493.08</v>
      </c>
      <c r="D110" s="93">
        <v>8930114365.7000008</v>
      </c>
      <c r="E110" s="93">
        <v>5630603993.1100006</v>
      </c>
      <c r="F110" s="93">
        <v>10676625866.839998</v>
      </c>
      <c r="G110" s="93">
        <v>37356568932.400002</v>
      </c>
      <c r="H110" s="93">
        <v>11476705856.779999</v>
      </c>
      <c r="I110" s="93">
        <v>8699193786.420002</v>
      </c>
      <c r="J110" s="93">
        <v>12326859508.799999</v>
      </c>
      <c r="K110" s="93">
        <v>4364672120.6399984</v>
      </c>
      <c r="L110" s="93">
        <v>14112934917.419998</v>
      </c>
      <c r="M110" s="93">
        <v>33145502250.869995</v>
      </c>
      <c r="N110" s="87">
        <v>172509641645.51999</v>
      </c>
    </row>
    <row r="111" spans="1:14" ht="4.5" customHeight="1">
      <c r="A111" s="5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</row>
    <row r="112" spans="1:14" s="10" customFormat="1" ht="13.5" customHeight="1">
      <c r="A112" s="26" t="s">
        <v>43</v>
      </c>
      <c r="B112" s="87">
        <v>3777824270.2600002</v>
      </c>
      <c r="C112" s="87">
        <v>2992724770.2799997</v>
      </c>
      <c r="D112" s="87">
        <v>4622344043.3599997</v>
      </c>
      <c r="E112" s="87">
        <v>9297939133.6199989</v>
      </c>
      <c r="F112" s="87">
        <v>21547253850.48</v>
      </c>
      <c r="G112" s="87">
        <v>19700708425.41</v>
      </c>
      <c r="H112" s="87">
        <v>4967141115.9400005</v>
      </c>
      <c r="I112" s="87">
        <v>10432321428.17</v>
      </c>
      <c r="J112" s="87">
        <v>10134723310.469997</v>
      </c>
      <c r="K112" s="87">
        <v>4300532918.0900002</v>
      </c>
      <c r="L112" s="87">
        <v>4756274570.7200003</v>
      </c>
      <c r="M112" s="87">
        <v>12808700938.709999</v>
      </c>
      <c r="N112" s="87">
        <v>109338488775.51001</v>
      </c>
    </row>
    <row r="113" spans="1:14" s="10" customFormat="1" ht="15">
      <c r="A113" s="26" t="s">
        <v>42</v>
      </c>
      <c r="B113" s="87">
        <v>3777824270.2600002</v>
      </c>
      <c r="C113" s="87">
        <v>2992724770.2799997</v>
      </c>
      <c r="D113" s="87">
        <v>4622344043.3599997</v>
      </c>
      <c r="E113" s="87">
        <v>9297939133.6199989</v>
      </c>
      <c r="F113" s="87">
        <v>21547253850.48</v>
      </c>
      <c r="G113" s="87">
        <v>19700708425.41</v>
      </c>
      <c r="H113" s="87">
        <v>4967141115.9400005</v>
      </c>
      <c r="I113" s="87">
        <v>10432321428.17</v>
      </c>
      <c r="J113" s="87">
        <v>10134723310.469997</v>
      </c>
      <c r="K113" s="87">
        <v>4300532918.0900002</v>
      </c>
      <c r="L113" s="87">
        <v>4756274570.7200003</v>
      </c>
      <c r="M113" s="87">
        <v>12808700938.709999</v>
      </c>
      <c r="N113" s="87">
        <v>109338488775.51001</v>
      </c>
    </row>
    <row r="114" spans="1:14" s="10" customFormat="1" ht="15">
      <c r="A114" s="26" t="s">
        <v>47</v>
      </c>
      <c r="B114" s="87">
        <v>3777824270.2600002</v>
      </c>
      <c r="C114" s="87">
        <v>2992724770.2799997</v>
      </c>
      <c r="D114" s="87">
        <v>4622344043.3599997</v>
      </c>
      <c r="E114" s="87">
        <v>9297939133.6199989</v>
      </c>
      <c r="F114" s="87">
        <v>21547253850.48</v>
      </c>
      <c r="G114" s="87">
        <v>19700708425.41</v>
      </c>
      <c r="H114" s="87">
        <v>4967141115.9400005</v>
      </c>
      <c r="I114" s="87">
        <v>10432321428.17</v>
      </c>
      <c r="J114" s="87">
        <v>10134723310.469997</v>
      </c>
      <c r="K114" s="87">
        <v>4300532918.0900002</v>
      </c>
      <c r="L114" s="87">
        <v>4756274570.7200003</v>
      </c>
      <c r="M114" s="87">
        <v>12808700938.709999</v>
      </c>
      <c r="N114" s="87">
        <v>109338488775.51001</v>
      </c>
    </row>
    <row r="115" spans="1:14">
      <c r="A115" s="6" t="s">
        <v>48</v>
      </c>
      <c r="B115" s="84">
        <v>3777824270.2600002</v>
      </c>
      <c r="C115" s="84">
        <v>2992724770.2799997</v>
      </c>
      <c r="D115" s="84">
        <v>4622344043.3599997</v>
      </c>
      <c r="E115" s="84">
        <v>9297939133.6199989</v>
      </c>
      <c r="F115" s="84">
        <v>21547253850.48</v>
      </c>
      <c r="G115" s="84">
        <v>19700708425.41</v>
      </c>
      <c r="H115" s="84">
        <v>4967141115.9400005</v>
      </c>
      <c r="I115" s="84">
        <v>10432321428.17</v>
      </c>
      <c r="J115" s="84">
        <v>10134723310.469997</v>
      </c>
      <c r="K115" s="84">
        <v>4300532918.0900002</v>
      </c>
      <c r="L115" s="84">
        <v>4756274570.7200003</v>
      </c>
      <c r="M115" s="84">
        <v>12808700938.709999</v>
      </c>
      <c r="N115" s="88">
        <v>109338488775.51001</v>
      </c>
    </row>
    <row r="116" spans="1:14">
      <c r="A116" s="32" t="s">
        <v>137</v>
      </c>
      <c r="B116" s="7"/>
      <c r="C116" s="7"/>
      <c r="D116" s="7"/>
      <c r="F116" s="7"/>
      <c r="G116" s="7"/>
      <c r="H116" s="7"/>
    </row>
    <row r="117" spans="1:14">
      <c r="A117" s="33" t="s">
        <v>105</v>
      </c>
      <c r="B117" s="33"/>
      <c r="C117" s="33"/>
      <c r="D117" s="33"/>
      <c r="F117" s="33"/>
      <c r="G117" s="33"/>
      <c r="H117" s="33"/>
    </row>
    <row r="118" spans="1:14">
      <c r="A118" s="33" t="s">
        <v>106</v>
      </c>
      <c r="B118" s="34"/>
      <c r="C118" s="34"/>
      <c r="D118" s="34"/>
      <c r="F118" s="34"/>
      <c r="G118" s="34"/>
      <c r="H118" s="34"/>
    </row>
    <row r="119" spans="1:14">
      <c r="A119" s="33" t="s">
        <v>39</v>
      </c>
      <c r="B119" s="7"/>
      <c r="C119" s="7"/>
      <c r="D119" s="7"/>
      <c r="F119" s="7"/>
      <c r="G119" s="7"/>
      <c r="H119" s="7"/>
    </row>
    <row r="120" spans="1:14">
      <c r="B120" s="7"/>
      <c r="C120" s="7"/>
      <c r="D120" s="7"/>
      <c r="F120" s="7"/>
      <c r="G120" s="7"/>
      <c r="H120" s="7"/>
    </row>
  </sheetData>
  <mergeCells count="3">
    <mergeCell ref="A2:E2"/>
    <mergeCell ref="A3:E3"/>
    <mergeCell ref="A4:E4"/>
  </mergeCells>
  <phoneticPr fontId="92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19"/>
  <sheetViews>
    <sheetView topLeftCell="A39" workbookViewId="0">
      <selection activeCell="A45" sqref="A45"/>
    </sheetView>
  </sheetViews>
  <sheetFormatPr baseColWidth="10" defaultRowHeight="14.25"/>
  <cols>
    <col min="1" max="1" width="58.7109375" style="2" customWidth="1"/>
    <col min="2" max="2" width="23" style="2" customWidth="1"/>
    <col min="3" max="14" width="13.140625" style="2" customWidth="1"/>
    <col min="15" max="85" width="16.7109375" style="2" customWidth="1"/>
    <col min="86" max="16384" width="11.42578125" style="2"/>
  </cols>
  <sheetData>
    <row r="1" spans="1:8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s="4" customFormat="1" ht="12.75">
      <c r="A2" s="103"/>
      <c r="B2" s="103"/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13.5" customHeight="1">
      <c r="A3" s="102" t="s">
        <v>235</v>
      </c>
      <c r="B3" s="102"/>
      <c r="C3" s="102"/>
      <c r="D3" s="102"/>
      <c r="E3" s="10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>
      <c r="A4" s="102" t="s">
        <v>234</v>
      </c>
      <c r="B4" s="102"/>
      <c r="C4" s="102"/>
      <c r="D4" s="102"/>
      <c r="E4" s="10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15.75" customHeight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BE5" s="25"/>
    </row>
    <row r="6" spans="1:85" s="10" customFormat="1" ht="15">
      <c r="A6" s="8" t="s">
        <v>53</v>
      </c>
      <c r="B6" s="9" t="s">
        <v>2</v>
      </c>
      <c r="C6" s="9" t="s">
        <v>0</v>
      </c>
      <c r="D6" s="9" t="s">
        <v>1</v>
      </c>
      <c r="E6" s="9" t="s">
        <v>111</v>
      </c>
      <c r="F6" s="9" t="s">
        <v>115</v>
      </c>
      <c r="G6" s="9" t="s">
        <v>116</v>
      </c>
      <c r="H6" s="9" t="s">
        <v>117</v>
      </c>
      <c r="I6" s="9" t="s">
        <v>118</v>
      </c>
      <c r="J6" s="9" t="s">
        <v>119</v>
      </c>
      <c r="K6" s="9" t="s">
        <v>122</v>
      </c>
      <c r="L6" s="9" t="s">
        <v>123</v>
      </c>
      <c r="M6" s="9" t="s">
        <v>124</v>
      </c>
      <c r="N6" s="9" t="s">
        <v>126</v>
      </c>
    </row>
    <row r="7" spans="1:85" s="10" customFormat="1" ht="15">
      <c r="A7" s="26" t="s">
        <v>54</v>
      </c>
      <c r="B7" s="85">
        <f>SUM(C7:N7)</f>
        <v>1250652452837.5999</v>
      </c>
      <c r="C7" s="86">
        <f>SUM(C8,C111)</f>
        <v>87179371647.860001</v>
      </c>
      <c r="D7" s="86">
        <f t="shared" ref="D7:N7" si="0">SUM(D8,D111)</f>
        <v>94014274754.589996</v>
      </c>
      <c r="E7" s="86">
        <f t="shared" si="0"/>
        <v>83894149777.939987</v>
      </c>
      <c r="F7" s="86">
        <f t="shared" si="0"/>
        <v>72436971835.699997</v>
      </c>
      <c r="G7" s="86">
        <f t="shared" si="0"/>
        <v>84898945211.160004</v>
      </c>
      <c r="H7" s="86">
        <f t="shared" si="0"/>
        <v>113841782363.83002</v>
      </c>
      <c r="I7" s="86">
        <f t="shared" si="0"/>
        <v>89396954004.529999</v>
      </c>
      <c r="J7" s="86">
        <f t="shared" si="0"/>
        <v>86138925331.12999</v>
      </c>
      <c r="K7" s="86">
        <f t="shared" si="0"/>
        <v>75462453407.319992</v>
      </c>
      <c r="L7" s="86">
        <f t="shared" si="0"/>
        <v>91017304228.389984</v>
      </c>
      <c r="M7" s="86">
        <f t="shared" si="0"/>
        <v>192003887613.10001</v>
      </c>
      <c r="N7" s="86">
        <f t="shared" si="0"/>
        <v>180367432662.04999</v>
      </c>
    </row>
    <row r="8" spans="1:85" s="10" customFormat="1" ht="12" customHeight="1">
      <c r="A8" s="26" t="s">
        <v>55</v>
      </c>
      <c r="B8" s="87">
        <f t="shared" ref="B8:B71" si="1">SUM(C8:N8)</f>
        <v>1173736709688.8699</v>
      </c>
      <c r="C8" s="86">
        <f>SUM(C10,C31,C60,C68,C107)</f>
        <v>78737716643.660004</v>
      </c>
      <c r="D8" s="86">
        <f t="shared" ref="D8:N8" si="2">SUM(D10,D31,D60,D68,D107)</f>
        <v>74378672714.270004</v>
      </c>
      <c r="E8" s="86">
        <f t="shared" si="2"/>
        <v>78699294772.959991</v>
      </c>
      <c r="F8" s="86">
        <f t="shared" si="2"/>
        <v>69000836399.419998</v>
      </c>
      <c r="G8" s="86">
        <f t="shared" si="2"/>
        <v>77866674133.070007</v>
      </c>
      <c r="H8" s="86">
        <f t="shared" si="2"/>
        <v>111666494399.98001</v>
      </c>
      <c r="I8" s="86">
        <f t="shared" si="2"/>
        <v>85990060993.720001</v>
      </c>
      <c r="J8" s="86">
        <f t="shared" si="2"/>
        <v>82173307458.069992</v>
      </c>
      <c r="K8" s="86">
        <f t="shared" si="2"/>
        <v>71556049272.859985</v>
      </c>
      <c r="L8" s="86">
        <f t="shared" si="2"/>
        <v>86201477106.72998</v>
      </c>
      <c r="M8" s="86">
        <f t="shared" si="2"/>
        <v>186515352785.62</v>
      </c>
      <c r="N8" s="86">
        <f t="shared" si="2"/>
        <v>170950773008.50998</v>
      </c>
    </row>
    <row r="9" spans="1:85" s="10" customFormat="1" ht="4.5" customHeight="1">
      <c r="A9" s="26"/>
      <c r="B9" s="87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85" s="10" customFormat="1" ht="15">
      <c r="A10" s="26" t="s">
        <v>49</v>
      </c>
      <c r="B10" s="87">
        <f t="shared" si="1"/>
        <v>187333742747.95999</v>
      </c>
      <c r="C10" s="86">
        <v>11508085263.360001</v>
      </c>
      <c r="D10" s="86">
        <v>12499805589.449999</v>
      </c>
      <c r="E10" s="86">
        <v>13626283028.129999</v>
      </c>
      <c r="F10" s="86">
        <v>13364417565.479998</v>
      </c>
      <c r="G10" s="86">
        <v>12573585148.190001</v>
      </c>
      <c r="H10" s="86">
        <v>13212974342.540001</v>
      </c>
      <c r="I10" s="86">
        <v>13149659962.849998</v>
      </c>
      <c r="J10" s="86">
        <v>13322143970.760002</v>
      </c>
      <c r="K10" s="86">
        <v>13309060199.139997</v>
      </c>
      <c r="L10" s="86">
        <v>15501619674.27</v>
      </c>
      <c r="M10" s="86">
        <v>24863596946.079998</v>
      </c>
      <c r="N10" s="86">
        <v>30402511057.709999</v>
      </c>
    </row>
    <row r="11" spans="1:85" s="10" customFormat="1" ht="15">
      <c r="A11" s="26" t="s">
        <v>147</v>
      </c>
      <c r="B11" s="87">
        <f t="shared" si="1"/>
        <v>92320932865.909988</v>
      </c>
      <c r="C11" s="86">
        <v>5379196137.0200005</v>
      </c>
      <c r="D11" s="86">
        <v>5851312043.6899986</v>
      </c>
      <c r="E11" s="86">
        <v>6272807710.1499987</v>
      </c>
      <c r="F11" s="86">
        <v>6132321533.1899986</v>
      </c>
      <c r="G11" s="86">
        <v>5875597955.3600016</v>
      </c>
      <c r="H11" s="86">
        <v>6396766726.3999996</v>
      </c>
      <c r="I11" s="86">
        <v>6000832961.1999989</v>
      </c>
      <c r="J11" s="86">
        <v>6372807757.7300005</v>
      </c>
      <c r="K11" s="86">
        <v>6337709093.0299988</v>
      </c>
      <c r="L11" s="86">
        <v>8201836047.5599995</v>
      </c>
      <c r="M11" s="86">
        <v>12649860713.219994</v>
      </c>
      <c r="N11" s="86">
        <v>16849884187.360001</v>
      </c>
    </row>
    <row r="12" spans="1:85">
      <c r="A12" s="55" t="s">
        <v>141</v>
      </c>
      <c r="B12" s="87">
        <f t="shared" si="1"/>
        <v>7104290734.9800014</v>
      </c>
      <c r="C12" s="83">
        <v>595750017.07000005</v>
      </c>
      <c r="D12" s="83">
        <v>595750017.07000005</v>
      </c>
      <c r="E12" s="83">
        <v>595750017.07000005</v>
      </c>
      <c r="F12" s="83">
        <v>595750017.07000005</v>
      </c>
      <c r="G12" s="83">
        <v>595750017.17000008</v>
      </c>
      <c r="H12" s="83">
        <v>587292874.12000024</v>
      </c>
      <c r="I12" s="83">
        <v>587292874.12000024</v>
      </c>
      <c r="J12" s="83">
        <v>590192864.72000015</v>
      </c>
      <c r="K12" s="83">
        <v>587167908.72000015</v>
      </c>
      <c r="L12" s="83">
        <v>587167881.04000008</v>
      </c>
      <c r="M12" s="83">
        <v>587065801.22000015</v>
      </c>
      <c r="N12" s="83">
        <v>599360445.59000015</v>
      </c>
    </row>
    <row r="13" spans="1:85" ht="24">
      <c r="A13" s="55" t="s">
        <v>142</v>
      </c>
      <c r="B13" s="87">
        <f t="shared" si="1"/>
        <v>50135247134.199989</v>
      </c>
      <c r="C13" s="83">
        <v>2239301600.4499998</v>
      </c>
      <c r="D13" s="83">
        <v>2727618827.3299985</v>
      </c>
      <c r="E13" s="83">
        <v>3219357941.8699985</v>
      </c>
      <c r="F13" s="83">
        <v>2992490914.0499988</v>
      </c>
      <c r="G13" s="83">
        <v>2872191915.2800016</v>
      </c>
      <c r="H13" s="83">
        <v>3259481157.5999994</v>
      </c>
      <c r="I13" s="83">
        <v>2984745162.1299987</v>
      </c>
      <c r="J13" s="83">
        <v>3245908096.4800005</v>
      </c>
      <c r="K13" s="83">
        <v>3180090330.9799986</v>
      </c>
      <c r="L13" s="83">
        <v>4398207468.4399986</v>
      </c>
      <c r="M13" s="83">
        <v>8392791403.7999945</v>
      </c>
      <c r="N13" s="83">
        <v>10623062315.790001</v>
      </c>
    </row>
    <row r="14" spans="1:85" s="29" customFormat="1" ht="30" customHeight="1">
      <c r="A14" s="55" t="s">
        <v>143</v>
      </c>
      <c r="B14" s="87">
        <f t="shared" si="1"/>
        <v>27810578090.730003</v>
      </c>
      <c r="C14" s="83">
        <v>2010084795.1600001</v>
      </c>
      <c r="D14" s="83">
        <v>1994338027.6199999</v>
      </c>
      <c r="E14" s="83">
        <v>1924094579.54</v>
      </c>
      <c r="F14" s="83">
        <v>2010475430.4000001</v>
      </c>
      <c r="G14" s="83">
        <v>1874050852.4400001</v>
      </c>
      <c r="H14" s="83">
        <v>2016387523.01</v>
      </c>
      <c r="I14" s="83">
        <v>1895189753.28</v>
      </c>
      <c r="J14" s="83">
        <v>2003109958.1899998</v>
      </c>
      <c r="K14" s="83">
        <v>2036845681.6600001</v>
      </c>
      <c r="L14" s="83">
        <v>2382422201.4100003</v>
      </c>
      <c r="M14" s="83">
        <v>2853056678.1999998</v>
      </c>
      <c r="N14" s="83">
        <v>4810522609.8200006</v>
      </c>
    </row>
    <row r="15" spans="1:85" ht="13.5" customHeight="1">
      <c r="A15" s="55" t="s">
        <v>225</v>
      </c>
      <c r="B15" s="87">
        <f t="shared" si="1"/>
        <v>7270816906</v>
      </c>
      <c r="C15" s="83">
        <v>534059724.33999997</v>
      </c>
      <c r="D15" s="83">
        <v>533605171.66999996</v>
      </c>
      <c r="E15" s="83">
        <v>533605171.66999996</v>
      </c>
      <c r="F15" s="83">
        <v>533605171.66999996</v>
      </c>
      <c r="G15" s="83">
        <v>533605170.46999997</v>
      </c>
      <c r="H15" s="83">
        <v>533605171.6699999</v>
      </c>
      <c r="I15" s="83">
        <v>533605171.66999996</v>
      </c>
      <c r="J15" s="83">
        <v>533596838.34000003</v>
      </c>
      <c r="K15" s="83">
        <v>533605171.67000002</v>
      </c>
      <c r="L15" s="83">
        <v>834038496.66999996</v>
      </c>
      <c r="M15" s="83">
        <v>816946829.99999988</v>
      </c>
      <c r="N15" s="83">
        <v>816938816.16000009</v>
      </c>
    </row>
    <row r="16" spans="1:85" ht="24" customHeight="1">
      <c r="A16" s="55" t="s">
        <v>220</v>
      </c>
      <c r="B16" s="90">
        <f t="shared" si="1"/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</row>
    <row r="17" spans="1:14" s="10" customFormat="1" ht="15">
      <c r="A17" s="26" t="s">
        <v>145</v>
      </c>
      <c r="B17" s="87">
        <f t="shared" si="1"/>
        <v>9861367522.3900013</v>
      </c>
      <c r="C17" s="86">
        <v>495411808.88</v>
      </c>
      <c r="D17" s="86">
        <v>738109102.60000002</v>
      </c>
      <c r="E17" s="86">
        <v>754897845.32000005</v>
      </c>
      <c r="F17" s="86">
        <v>784617453.49000001</v>
      </c>
      <c r="G17" s="86">
        <v>769155763.04999995</v>
      </c>
      <c r="H17" s="86">
        <v>737843471.39999998</v>
      </c>
      <c r="I17" s="86">
        <v>798867851.76999998</v>
      </c>
      <c r="J17" s="86">
        <v>663671306.42000008</v>
      </c>
      <c r="K17" s="86">
        <v>783750456.50999999</v>
      </c>
      <c r="L17" s="86">
        <v>836826201.75999999</v>
      </c>
      <c r="M17" s="86">
        <v>975624845.21000004</v>
      </c>
      <c r="N17" s="86">
        <v>1522591415.98</v>
      </c>
    </row>
    <row r="18" spans="1:14">
      <c r="A18" s="56" t="s">
        <v>56</v>
      </c>
      <c r="B18" s="87">
        <f t="shared" si="1"/>
        <v>3090054286.0099998</v>
      </c>
      <c r="C18" s="83">
        <v>103300772.95000002</v>
      </c>
      <c r="D18" s="83">
        <v>165459676.89000002</v>
      </c>
      <c r="E18" s="83">
        <v>247328488.46000001</v>
      </c>
      <c r="F18" s="83">
        <v>226048108.69999999</v>
      </c>
      <c r="G18" s="83">
        <v>180438505.40999997</v>
      </c>
      <c r="H18" s="83">
        <v>230507195.67999998</v>
      </c>
      <c r="I18" s="83">
        <v>176472565.28999996</v>
      </c>
      <c r="J18" s="83">
        <v>160712819.78</v>
      </c>
      <c r="K18" s="83">
        <v>244514398.76000002</v>
      </c>
      <c r="L18" s="83">
        <v>252358472.09000003</v>
      </c>
      <c r="M18" s="83">
        <v>334334062.04000002</v>
      </c>
      <c r="N18" s="83">
        <v>768579219.96000004</v>
      </c>
    </row>
    <row r="19" spans="1:14">
      <c r="A19" s="56" t="s">
        <v>57</v>
      </c>
      <c r="B19" s="87">
        <f t="shared" si="1"/>
        <v>6771313236.3799992</v>
      </c>
      <c r="C19" s="83">
        <v>392111035.93000001</v>
      </c>
      <c r="D19" s="83">
        <v>572649425.71000004</v>
      </c>
      <c r="E19" s="83">
        <v>507569356.86000001</v>
      </c>
      <c r="F19" s="83">
        <v>558569344.78999996</v>
      </c>
      <c r="G19" s="83">
        <v>588717257.63999999</v>
      </c>
      <c r="H19" s="83">
        <v>507336275.72000003</v>
      </c>
      <c r="I19" s="83">
        <v>622395286.48000002</v>
      </c>
      <c r="J19" s="83">
        <v>502958486.64000005</v>
      </c>
      <c r="K19" s="83">
        <v>539236057.75</v>
      </c>
      <c r="L19" s="83">
        <v>584467729.66999996</v>
      </c>
      <c r="M19" s="83">
        <v>641290783.16999996</v>
      </c>
      <c r="N19" s="83">
        <v>754012196.01999998</v>
      </c>
    </row>
    <row r="20" spans="1:14" s="10" customFormat="1" ht="15">
      <c r="A20" s="57" t="s">
        <v>144</v>
      </c>
      <c r="B20" s="87">
        <f t="shared" si="1"/>
        <v>35590182896.300003</v>
      </c>
      <c r="C20" s="86">
        <v>2027665711.0899997</v>
      </c>
      <c r="D20" s="86">
        <v>2533175196.9200001</v>
      </c>
      <c r="E20" s="86">
        <v>2635574584.8099999</v>
      </c>
      <c r="F20" s="86">
        <v>2945924285.940001</v>
      </c>
      <c r="G20" s="86">
        <v>2560070946.0000005</v>
      </c>
      <c r="H20" s="86">
        <v>2541164343.8699999</v>
      </c>
      <c r="I20" s="86">
        <v>2824277857.4000001</v>
      </c>
      <c r="J20" s="86">
        <v>2663673017.1300001</v>
      </c>
      <c r="K20" s="86">
        <v>2540431202.3799992</v>
      </c>
      <c r="L20" s="86">
        <v>2784170804.2800002</v>
      </c>
      <c r="M20" s="86">
        <v>5161281419.9000006</v>
      </c>
      <c r="N20" s="86">
        <v>4372773526.5799999</v>
      </c>
    </row>
    <row r="21" spans="1:14" s="5" customFormat="1" ht="12">
      <c r="A21" s="56" t="s">
        <v>58</v>
      </c>
      <c r="B21" s="87">
        <f t="shared" si="1"/>
        <v>32677495668.220005</v>
      </c>
      <c r="C21" s="83">
        <v>1928432344.9399998</v>
      </c>
      <c r="D21" s="83">
        <v>2320825691.29</v>
      </c>
      <c r="E21" s="83">
        <v>2357346966.9200001</v>
      </c>
      <c r="F21" s="83">
        <v>2721775997.3100009</v>
      </c>
      <c r="G21" s="83">
        <v>2423786869.5200005</v>
      </c>
      <c r="H21" s="83">
        <v>2389177760.5499997</v>
      </c>
      <c r="I21" s="83">
        <v>2612396640.6700001</v>
      </c>
      <c r="J21" s="83">
        <v>2414673854.5599999</v>
      </c>
      <c r="K21" s="83">
        <v>2323179415.019999</v>
      </c>
      <c r="L21" s="83">
        <v>2502978160.1500006</v>
      </c>
      <c r="M21" s="83">
        <v>4709382038.4800005</v>
      </c>
      <c r="N21" s="83">
        <v>3973539928.8099999</v>
      </c>
    </row>
    <row r="22" spans="1:14">
      <c r="A22" s="56" t="s">
        <v>59</v>
      </c>
      <c r="B22" s="87">
        <f t="shared" si="1"/>
        <v>2839487720.2900004</v>
      </c>
      <c r="C22" s="83">
        <v>95333994.820000008</v>
      </c>
      <c r="D22" s="83">
        <v>206139509.78999999</v>
      </c>
      <c r="E22" s="83">
        <v>270533947.23000002</v>
      </c>
      <c r="F22" s="83">
        <v>219625540.49000001</v>
      </c>
      <c r="G22" s="83">
        <v>130304462.30000001</v>
      </c>
      <c r="H22" s="83">
        <v>145765652.28</v>
      </c>
      <c r="I22" s="83">
        <v>207301544.25999999</v>
      </c>
      <c r="J22" s="83">
        <v>243377585.53999996</v>
      </c>
      <c r="K22" s="83">
        <v>211843877.34999999</v>
      </c>
      <c r="L22" s="83">
        <v>276757486.93000001</v>
      </c>
      <c r="M22" s="83">
        <v>441003424.07999998</v>
      </c>
      <c r="N22" s="83">
        <v>391500695.22000009</v>
      </c>
    </row>
    <row r="23" spans="1:14" ht="24">
      <c r="A23" s="56" t="s">
        <v>233</v>
      </c>
      <c r="B23" s="87">
        <f t="shared" si="1"/>
        <v>73199507.789999992</v>
      </c>
      <c r="C23" s="83">
        <v>3899371.33</v>
      </c>
      <c r="D23" s="83">
        <v>6209995.8399999999</v>
      </c>
      <c r="E23" s="83">
        <v>7693670.6600000001</v>
      </c>
      <c r="F23" s="83">
        <v>4522748.1400000006</v>
      </c>
      <c r="G23" s="83">
        <v>5979614.1799999997</v>
      </c>
      <c r="H23" s="83">
        <v>6220931.04</v>
      </c>
      <c r="I23" s="83">
        <v>4579672.4700000007</v>
      </c>
      <c r="J23" s="83">
        <v>5621577.0300000003</v>
      </c>
      <c r="K23" s="83">
        <v>5407910.0099999988</v>
      </c>
      <c r="L23" s="83">
        <v>4435157.2000000011</v>
      </c>
      <c r="M23" s="83">
        <v>10895957.34</v>
      </c>
      <c r="N23" s="83">
        <v>7732902.5499999998</v>
      </c>
    </row>
    <row r="24" spans="1:14" s="10" customFormat="1" ht="15">
      <c r="A24" s="26" t="s">
        <v>146</v>
      </c>
      <c r="B24" s="87">
        <f t="shared" si="1"/>
        <v>49561259463.360001</v>
      </c>
      <c r="C24" s="86">
        <v>3605811606.3699999</v>
      </c>
      <c r="D24" s="86">
        <v>3377209246.2399998</v>
      </c>
      <c r="E24" s="86">
        <v>3963002887.8499999</v>
      </c>
      <c r="F24" s="86">
        <v>3501554292.8600001</v>
      </c>
      <c r="G24" s="86">
        <v>3368760483.7800002</v>
      </c>
      <c r="H24" s="86">
        <v>3537199800.8699994</v>
      </c>
      <c r="I24" s="86">
        <v>3525681292.48</v>
      </c>
      <c r="J24" s="86">
        <v>3621991889.4799995</v>
      </c>
      <c r="K24" s="86">
        <v>3647169447.2200003</v>
      </c>
      <c r="L24" s="86">
        <v>3678786620.6700001</v>
      </c>
      <c r="M24" s="86">
        <v>6076829967.750001</v>
      </c>
      <c r="N24" s="86">
        <v>7657261927.79</v>
      </c>
    </row>
    <row r="25" spans="1:14">
      <c r="A25" s="56" t="s">
        <v>11</v>
      </c>
      <c r="B25" s="87">
        <f t="shared" si="1"/>
        <v>21627902025.610004</v>
      </c>
      <c r="C25" s="83">
        <v>1302596660.7900002</v>
      </c>
      <c r="D25" s="83">
        <v>1451147837.6700001</v>
      </c>
      <c r="E25" s="83">
        <v>1598724634.4400003</v>
      </c>
      <c r="F25" s="83">
        <v>1429291176.0800002</v>
      </c>
      <c r="G25" s="83">
        <v>1488325695.98</v>
      </c>
      <c r="H25" s="83">
        <v>1446036971.7900002</v>
      </c>
      <c r="I25" s="83">
        <v>1496570680.2200005</v>
      </c>
      <c r="J25" s="83">
        <v>1530077896.3600001</v>
      </c>
      <c r="K25" s="83">
        <v>1596800636.7400005</v>
      </c>
      <c r="L25" s="83">
        <v>1536075846.3400002</v>
      </c>
      <c r="M25" s="83">
        <v>3641440869.2200007</v>
      </c>
      <c r="N25" s="83">
        <v>3110813119.98</v>
      </c>
    </row>
    <row r="26" spans="1:14">
      <c r="A26" s="56" t="s">
        <v>61</v>
      </c>
      <c r="B26" s="87">
        <f t="shared" si="1"/>
        <v>834381291.30999994</v>
      </c>
      <c r="C26" s="83">
        <v>73869989.979999989</v>
      </c>
      <c r="D26" s="83">
        <v>46370670.259999998</v>
      </c>
      <c r="E26" s="83">
        <v>51559828.850000001</v>
      </c>
      <c r="F26" s="83">
        <v>70207313.239999995</v>
      </c>
      <c r="G26" s="83">
        <v>64703378.959999979</v>
      </c>
      <c r="H26" s="83">
        <v>61564108.320000008</v>
      </c>
      <c r="I26" s="83">
        <v>62552277.920000002</v>
      </c>
      <c r="J26" s="83">
        <v>62083667.61999999</v>
      </c>
      <c r="K26" s="83">
        <v>66006917.079999983</v>
      </c>
      <c r="L26" s="83">
        <v>65626104.910000004</v>
      </c>
      <c r="M26" s="83">
        <v>71451569.189999998</v>
      </c>
      <c r="N26" s="83">
        <v>138385464.98000002</v>
      </c>
    </row>
    <row r="27" spans="1:14">
      <c r="A27" s="56" t="s">
        <v>62</v>
      </c>
      <c r="B27" s="87">
        <f t="shared" si="1"/>
        <v>18264471762.719997</v>
      </c>
      <c r="C27" s="83">
        <v>1345042296.1000001</v>
      </c>
      <c r="D27" s="83">
        <v>1350423042.51</v>
      </c>
      <c r="E27" s="83">
        <v>1716547161.4399998</v>
      </c>
      <c r="F27" s="83">
        <v>1347410232.0499997</v>
      </c>
      <c r="G27" s="83">
        <v>1343909901.8599999</v>
      </c>
      <c r="H27" s="83">
        <v>1416715465.8699996</v>
      </c>
      <c r="I27" s="83">
        <v>1347124248.5399997</v>
      </c>
      <c r="J27" s="83">
        <v>1396550626.0399992</v>
      </c>
      <c r="K27" s="83">
        <v>1359116913.7399998</v>
      </c>
      <c r="L27" s="83">
        <v>1390853479.05</v>
      </c>
      <c r="M27" s="83">
        <v>1421546983.0400002</v>
      </c>
      <c r="N27" s="83">
        <v>2829231412.4799995</v>
      </c>
    </row>
    <row r="28" spans="1:14">
      <c r="A28" s="56" t="s">
        <v>63</v>
      </c>
      <c r="B28" s="87">
        <f t="shared" si="1"/>
        <v>1030544527.0000001</v>
      </c>
      <c r="C28" s="83">
        <v>85878710.579999998</v>
      </c>
      <c r="D28" s="83">
        <v>85878710.579999998</v>
      </c>
      <c r="E28" s="83">
        <v>85878710.579999998</v>
      </c>
      <c r="F28" s="83">
        <v>85878710.579999998</v>
      </c>
      <c r="G28" s="83">
        <v>85878710.579999998</v>
      </c>
      <c r="H28" s="83">
        <v>85878710.579999998</v>
      </c>
      <c r="I28" s="83">
        <v>85878710.579999998</v>
      </c>
      <c r="J28" s="83">
        <v>85878710.579999998</v>
      </c>
      <c r="K28" s="83">
        <v>85878710.579999998</v>
      </c>
      <c r="L28" s="83">
        <v>85878710.599999994</v>
      </c>
      <c r="M28" s="83">
        <v>85878710.579999998</v>
      </c>
      <c r="N28" s="83">
        <v>85878710.599999994</v>
      </c>
    </row>
    <row r="29" spans="1:14">
      <c r="A29" s="56" t="s">
        <v>12</v>
      </c>
      <c r="B29" s="87">
        <f t="shared" si="1"/>
        <v>2188513641.4499998</v>
      </c>
      <c r="C29" s="83">
        <v>81001972.659999996</v>
      </c>
      <c r="D29" s="83">
        <v>114088387.09</v>
      </c>
      <c r="E29" s="83">
        <v>115728576.08</v>
      </c>
      <c r="F29" s="83">
        <v>182086526.25999999</v>
      </c>
      <c r="G29" s="83">
        <v>126293638.73</v>
      </c>
      <c r="H29" s="83">
        <v>121627209.84999999</v>
      </c>
      <c r="I29" s="83">
        <v>147563458.45999998</v>
      </c>
      <c r="J29" s="83">
        <v>156762217.75999999</v>
      </c>
      <c r="K29" s="83">
        <v>148515029.41999999</v>
      </c>
      <c r="L29" s="83">
        <v>170012974.21999997</v>
      </c>
      <c r="M29" s="83">
        <v>209806705.86999997</v>
      </c>
      <c r="N29" s="83">
        <v>615026945.04999995</v>
      </c>
    </row>
    <row r="30" spans="1:14" ht="24">
      <c r="A30" s="56" t="s">
        <v>64</v>
      </c>
      <c r="B30" s="87">
        <f t="shared" si="1"/>
        <v>5615446215.2699995</v>
      </c>
      <c r="C30" s="83">
        <v>717421976.25999999</v>
      </c>
      <c r="D30" s="83">
        <v>329300598.12999988</v>
      </c>
      <c r="E30" s="83">
        <v>394563976.45999992</v>
      </c>
      <c r="F30" s="83">
        <v>386680334.64999992</v>
      </c>
      <c r="G30" s="83">
        <v>259649157.66999996</v>
      </c>
      <c r="H30" s="83">
        <v>405377334.45999998</v>
      </c>
      <c r="I30" s="83">
        <v>385991916.75999993</v>
      </c>
      <c r="J30" s="83">
        <v>390638771.11999995</v>
      </c>
      <c r="K30" s="83">
        <v>390851239.65999997</v>
      </c>
      <c r="L30" s="83">
        <v>430339505.55000001</v>
      </c>
      <c r="M30" s="83">
        <v>646705129.85000002</v>
      </c>
      <c r="N30" s="83">
        <v>877926274.70000017</v>
      </c>
    </row>
    <row r="31" spans="1:14" s="10" customFormat="1" ht="15">
      <c r="A31" s="26" t="s">
        <v>44</v>
      </c>
      <c r="B31" s="87">
        <f t="shared" si="1"/>
        <v>243744840568.59998</v>
      </c>
      <c r="C31" s="86">
        <v>6692399625.8000002</v>
      </c>
      <c r="D31" s="86">
        <v>10773587471.450001</v>
      </c>
      <c r="E31" s="86">
        <v>10471191123.199999</v>
      </c>
      <c r="F31" s="86">
        <v>13779368352.800001</v>
      </c>
      <c r="G31" s="86">
        <v>11326998056.369997</v>
      </c>
      <c r="H31" s="86">
        <v>13236562607.43</v>
      </c>
      <c r="I31" s="86">
        <v>12977654614.92</v>
      </c>
      <c r="J31" s="86">
        <v>14575260681.66</v>
      </c>
      <c r="K31" s="86">
        <v>8365111585.460001</v>
      </c>
      <c r="L31" s="86">
        <v>24014489251.82</v>
      </c>
      <c r="M31" s="86">
        <v>66601002357.439995</v>
      </c>
      <c r="N31" s="86">
        <v>50931214840.249985</v>
      </c>
    </row>
    <row r="32" spans="1:14">
      <c r="A32" s="41" t="s">
        <v>65</v>
      </c>
      <c r="B32" s="87">
        <f t="shared" si="1"/>
        <v>45795880747.889999</v>
      </c>
      <c r="C32" s="83">
        <v>349447831.44</v>
      </c>
      <c r="D32" s="83">
        <v>664684956.32000005</v>
      </c>
      <c r="E32" s="83">
        <v>689266200.11000001</v>
      </c>
      <c r="F32" s="83">
        <v>746162615.06000006</v>
      </c>
      <c r="G32" s="83">
        <v>970619982.33999991</v>
      </c>
      <c r="H32" s="83">
        <v>694431826.40999985</v>
      </c>
      <c r="I32" s="83">
        <v>695048199.29999983</v>
      </c>
      <c r="J32" s="83">
        <v>478190460.49999988</v>
      </c>
      <c r="K32" s="83">
        <v>565553282.81999993</v>
      </c>
      <c r="L32" s="83">
        <v>2478382055.3400002</v>
      </c>
      <c r="M32" s="83">
        <v>35693210655.400002</v>
      </c>
      <c r="N32" s="83">
        <v>1770882682.8500001</v>
      </c>
    </row>
    <row r="33" spans="1:14">
      <c r="A33" s="55" t="s">
        <v>148</v>
      </c>
      <c r="B33" s="87">
        <f t="shared" si="1"/>
        <v>44611299682.330002</v>
      </c>
      <c r="C33" s="83">
        <v>345369776.54000002</v>
      </c>
      <c r="D33" s="83">
        <v>544658918.95000005</v>
      </c>
      <c r="E33" s="83">
        <v>624879988.84000003</v>
      </c>
      <c r="F33" s="83">
        <v>636034189.31000006</v>
      </c>
      <c r="G33" s="83">
        <v>879410255.61999989</v>
      </c>
      <c r="H33" s="83">
        <v>619979106.02999985</v>
      </c>
      <c r="I33" s="83">
        <v>590657336.74999988</v>
      </c>
      <c r="J33" s="83">
        <v>399271489.17999989</v>
      </c>
      <c r="K33" s="83">
        <v>446701997.89999998</v>
      </c>
      <c r="L33" s="83">
        <v>2392794718.7200003</v>
      </c>
      <c r="M33" s="83">
        <v>35561690932.370003</v>
      </c>
      <c r="N33" s="83">
        <v>1569850972.1200001</v>
      </c>
    </row>
    <row r="34" spans="1:14">
      <c r="A34" s="55" t="s">
        <v>149</v>
      </c>
      <c r="B34" s="87">
        <f t="shared" si="1"/>
        <v>1184581065.5599999</v>
      </c>
      <c r="C34" s="83">
        <v>4078054.9000000004</v>
      </c>
      <c r="D34" s="83">
        <v>120026037.37000002</v>
      </c>
      <c r="E34" s="83">
        <v>64386211.270000003</v>
      </c>
      <c r="F34" s="83">
        <v>110128425.75</v>
      </c>
      <c r="G34" s="83">
        <v>91209726.719999984</v>
      </c>
      <c r="H34" s="83">
        <v>74452720.379999995</v>
      </c>
      <c r="I34" s="83">
        <v>104390862.55</v>
      </c>
      <c r="J34" s="83">
        <v>78918971.320000008</v>
      </c>
      <c r="K34" s="83">
        <v>118851284.92</v>
      </c>
      <c r="L34" s="83">
        <v>85587336.620000005</v>
      </c>
      <c r="M34" s="83">
        <v>131519723.03</v>
      </c>
      <c r="N34" s="83">
        <v>201031710.73000002</v>
      </c>
    </row>
    <row r="35" spans="1:14" s="10" customFormat="1" ht="15">
      <c r="A35" s="26" t="s">
        <v>150</v>
      </c>
      <c r="B35" s="87">
        <f t="shared" si="1"/>
        <v>24374052864.020004</v>
      </c>
      <c r="C35" s="86">
        <v>1026779990.24</v>
      </c>
      <c r="D35" s="86">
        <v>1541746492.0500004</v>
      </c>
      <c r="E35" s="86">
        <v>1023982550.03</v>
      </c>
      <c r="F35" s="86">
        <v>1722891915.6200001</v>
      </c>
      <c r="G35" s="86">
        <v>1342471080.6499999</v>
      </c>
      <c r="H35" s="86">
        <v>1139883237.5699999</v>
      </c>
      <c r="I35" s="86">
        <v>1111052679.8899996</v>
      </c>
      <c r="J35" s="86">
        <v>1650873368.6699998</v>
      </c>
      <c r="K35" s="86">
        <v>1288687824.6100004</v>
      </c>
      <c r="L35" s="86">
        <v>5087377756.5000019</v>
      </c>
      <c r="M35" s="86">
        <v>4127372194.2400002</v>
      </c>
      <c r="N35" s="86">
        <v>3310933773.9499993</v>
      </c>
    </row>
    <row r="36" spans="1:14">
      <c r="A36" s="55" t="s">
        <v>151</v>
      </c>
      <c r="B36" s="87">
        <f t="shared" si="1"/>
        <v>24245127865.070004</v>
      </c>
      <c r="C36" s="83">
        <v>1017631913.29</v>
      </c>
      <c r="D36" s="83">
        <v>1532598416.0500004</v>
      </c>
      <c r="E36" s="83">
        <v>1014834473.03</v>
      </c>
      <c r="F36" s="83">
        <v>1713743838.6200001</v>
      </c>
      <c r="G36" s="83">
        <v>1333323003.6499999</v>
      </c>
      <c r="H36" s="83">
        <v>1130735160.5699999</v>
      </c>
      <c r="I36" s="83">
        <v>1101904602.8899996</v>
      </c>
      <c r="J36" s="83">
        <v>1641725291.6699998</v>
      </c>
      <c r="K36" s="83">
        <v>1279539747.6100004</v>
      </c>
      <c r="L36" s="83">
        <v>5073229679.5000019</v>
      </c>
      <c r="M36" s="83">
        <v>4104076041.2400002</v>
      </c>
      <c r="N36" s="83">
        <v>3301785696.9499993</v>
      </c>
    </row>
    <row r="37" spans="1:14">
      <c r="A37" s="55" t="s">
        <v>152</v>
      </c>
      <c r="B37" s="87">
        <f t="shared" si="1"/>
        <v>128924998.95</v>
      </c>
      <c r="C37" s="83">
        <v>9148076.9499999993</v>
      </c>
      <c r="D37" s="83">
        <v>9148076</v>
      </c>
      <c r="E37" s="83">
        <v>9148077</v>
      </c>
      <c r="F37" s="83">
        <v>9148077</v>
      </c>
      <c r="G37" s="83">
        <v>9148077</v>
      </c>
      <c r="H37" s="83">
        <v>9148077</v>
      </c>
      <c r="I37" s="83">
        <v>9148077</v>
      </c>
      <c r="J37" s="83">
        <v>9148077</v>
      </c>
      <c r="K37" s="83">
        <v>9148077</v>
      </c>
      <c r="L37" s="83">
        <v>14148077</v>
      </c>
      <c r="M37" s="83">
        <v>23296153</v>
      </c>
      <c r="N37" s="83">
        <v>9148077</v>
      </c>
    </row>
    <row r="38" spans="1:14" s="10" customFormat="1" ht="15">
      <c r="A38" s="26" t="s">
        <v>153</v>
      </c>
      <c r="B38" s="87">
        <f t="shared" si="1"/>
        <v>11351318607.01</v>
      </c>
      <c r="C38" s="86">
        <v>346942465.01999998</v>
      </c>
      <c r="D38" s="86">
        <v>606287970.93999994</v>
      </c>
      <c r="E38" s="86">
        <v>522927620.99000001</v>
      </c>
      <c r="F38" s="86">
        <v>628799621.1500001</v>
      </c>
      <c r="G38" s="86">
        <v>609572871.41999996</v>
      </c>
      <c r="H38" s="86">
        <v>418798885.36000007</v>
      </c>
      <c r="I38" s="86">
        <v>390914334.30000001</v>
      </c>
      <c r="J38" s="86">
        <v>788690340.74000001</v>
      </c>
      <c r="K38" s="86">
        <v>361075737.40999997</v>
      </c>
      <c r="L38" s="86">
        <v>2365548792.7200003</v>
      </c>
      <c r="M38" s="86">
        <v>981387145.62000012</v>
      </c>
      <c r="N38" s="86">
        <v>3330372821.3400002</v>
      </c>
    </row>
    <row r="39" spans="1:14">
      <c r="A39" s="5" t="s">
        <v>154</v>
      </c>
      <c r="B39" s="87">
        <f t="shared" si="1"/>
        <v>11351318607.01</v>
      </c>
      <c r="C39" s="83">
        <v>346942465.01999998</v>
      </c>
      <c r="D39" s="83">
        <v>606287970.93999994</v>
      </c>
      <c r="E39" s="83">
        <v>522927620.99000001</v>
      </c>
      <c r="F39" s="83">
        <v>628799621.1500001</v>
      </c>
      <c r="G39" s="83">
        <v>609572871.41999996</v>
      </c>
      <c r="H39" s="83">
        <v>418798885.36000007</v>
      </c>
      <c r="I39" s="83">
        <v>390914334.30000001</v>
      </c>
      <c r="J39" s="83">
        <v>788690340.74000001</v>
      </c>
      <c r="K39" s="83">
        <v>361075737.40999997</v>
      </c>
      <c r="L39" s="83">
        <v>2365548792.7200003</v>
      </c>
      <c r="M39" s="83">
        <v>981387145.62000012</v>
      </c>
      <c r="N39" s="83">
        <v>3330372821.3400002</v>
      </c>
    </row>
    <row r="40" spans="1:14" s="10" customFormat="1" ht="15">
      <c r="A40" s="30" t="s">
        <v>155</v>
      </c>
      <c r="B40" s="87">
        <f t="shared" si="1"/>
        <v>99324470706.559998</v>
      </c>
      <c r="C40" s="86">
        <v>3944185401.6199999</v>
      </c>
      <c r="D40" s="86">
        <v>5281263836.4700012</v>
      </c>
      <c r="E40" s="86">
        <v>5188817083.1699991</v>
      </c>
      <c r="F40" s="86">
        <v>7874174829.6999998</v>
      </c>
      <c r="G40" s="86">
        <v>5290808244.9500008</v>
      </c>
      <c r="H40" s="86">
        <v>5324155176.3199997</v>
      </c>
      <c r="I40" s="86">
        <v>5684722370.1599998</v>
      </c>
      <c r="J40" s="86">
        <v>7042700878.1599989</v>
      </c>
      <c r="K40" s="86">
        <v>3432860656.6700001</v>
      </c>
      <c r="L40" s="86">
        <v>8657985972.8400002</v>
      </c>
      <c r="M40" s="86">
        <v>16879711210.050001</v>
      </c>
      <c r="N40" s="86">
        <v>24723085046.449997</v>
      </c>
    </row>
    <row r="41" spans="1:14">
      <c r="A41" s="55" t="s">
        <v>156</v>
      </c>
      <c r="B41" s="87">
        <f t="shared" si="1"/>
        <v>99315253631.519989</v>
      </c>
      <c r="C41" s="83">
        <v>3943421115.1999998</v>
      </c>
      <c r="D41" s="83">
        <v>5280499550.0500011</v>
      </c>
      <c r="E41" s="83">
        <v>5188052796.749999</v>
      </c>
      <c r="F41" s="83">
        <v>7873410543.2799997</v>
      </c>
      <c r="G41" s="83">
        <v>5290043958.5300007</v>
      </c>
      <c r="H41" s="83">
        <v>5323390889.8999996</v>
      </c>
      <c r="I41" s="83">
        <v>5683958083.7399998</v>
      </c>
      <c r="J41" s="83">
        <v>7041936591.7399988</v>
      </c>
      <c r="K41" s="83">
        <v>3432096370.25</v>
      </c>
      <c r="L41" s="83">
        <v>8657221686.4200001</v>
      </c>
      <c r="M41" s="83">
        <v>16878911995.630001</v>
      </c>
      <c r="N41" s="83">
        <v>24722310050.029999</v>
      </c>
    </row>
    <row r="42" spans="1:14">
      <c r="A42" s="55" t="s">
        <v>157</v>
      </c>
      <c r="B42" s="87">
        <f t="shared" si="1"/>
        <v>9217075.040000001</v>
      </c>
      <c r="C42" s="83">
        <v>764286.42</v>
      </c>
      <c r="D42" s="83">
        <v>764286.42</v>
      </c>
      <c r="E42" s="83">
        <v>764286.42</v>
      </c>
      <c r="F42" s="83">
        <v>764286.42</v>
      </c>
      <c r="G42" s="83">
        <v>764286.42</v>
      </c>
      <c r="H42" s="83">
        <v>764286.42</v>
      </c>
      <c r="I42" s="83">
        <v>764286.42</v>
      </c>
      <c r="J42" s="83">
        <v>764286.42</v>
      </c>
      <c r="K42" s="83">
        <v>764286.42</v>
      </c>
      <c r="L42" s="83">
        <v>764286.42</v>
      </c>
      <c r="M42" s="83">
        <v>799214.42</v>
      </c>
      <c r="N42" s="83">
        <v>774996.42</v>
      </c>
    </row>
    <row r="43" spans="1:14" s="10" customFormat="1" ht="15">
      <c r="A43" s="26" t="s">
        <v>158</v>
      </c>
      <c r="B43" s="87">
        <f t="shared" si="1"/>
        <v>330297086.57999998</v>
      </c>
      <c r="C43" s="86">
        <v>10567543.050000001</v>
      </c>
      <c r="D43" s="86">
        <v>21887499.359999999</v>
      </c>
      <c r="E43" s="86">
        <v>29487150.269999996</v>
      </c>
      <c r="F43" s="86">
        <v>24772764.650000006</v>
      </c>
      <c r="G43" s="86">
        <v>30201251.219999999</v>
      </c>
      <c r="H43" s="86">
        <v>16683378.42</v>
      </c>
      <c r="I43" s="86">
        <v>25097948.57</v>
      </c>
      <c r="J43" s="86">
        <v>21082993.699999999</v>
      </c>
      <c r="K43" s="86">
        <v>32439612.559999999</v>
      </c>
      <c r="L43" s="86">
        <v>33307451.779999997</v>
      </c>
      <c r="M43" s="86">
        <v>33095808.82</v>
      </c>
      <c r="N43" s="86">
        <v>51673684.179999992</v>
      </c>
    </row>
    <row r="44" spans="1:14">
      <c r="A44" s="55" t="s">
        <v>159</v>
      </c>
      <c r="B44" s="87">
        <f t="shared" si="1"/>
        <v>327801536.70999998</v>
      </c>
      <c r="C44" s="83">
        <v>10567543.050000001</v>
      </c>
      <c r="D44" s="83">
        <v>21887499.359999999</v>
      </c>
      <c r="E44" s="83">
        <v>29487150.269999996</v>
      </c>
      <c r="F44" s="83">
        <v>22277214.780000005</v>
      </c>
      <c r="G44" s="83">
        <v>30201251.219999999</v>
      </c>
      <c r="H44" s="83">
        <v>16683378.42</v>
      </c>
      <c r="I44" s="83">
        <v>25097948.57</v>
      </c>
      <c r="J44" s="83">
        <v>21082993.699999999</v>
      </c>
      <c r="K44" s="83">
        <v>32439612.559999999</v>
      </c>
      <c r="L44" s="83">
        <v>33307451.779999997</v>
      </c>
      <c r="M44" s="83">
        <v>33095808.82</v>
      </c>
      <c r="N44" s="83">
        <v>51673684.179999992</v>
      </c>
    </row>
    <row r="45" spans="1:14">
      <c r="A45" s="92" t="s">
        <v>160</v>
      </c>
      <c r="B45" s="87">
        <f t="shared" si="1"/>
        <v>2495549.87</v>
      </c>
      <c r="C45" s="83">
        <v>0</v>
      </c>
      <c r="D45" s="83">
        <v>0</v>
      </c>
      <c r="E45" s="83">
        <v>0</v>
      </c>
      <c r="F45" s="83">
        <v>2495549.87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</row>
    <row r="46" spans="1:14" s="10" customFormat="1" ht="15">
      <c r="A46" s="26" t="s">
        <v>161</v>
      </c>
      <c r="B46" s="87">
        <f t="shared" si="1"/>
        <v>55701059153.07</v>
      </c>
      <c r="C46" s="86">
        <v>753690065.53999996</v>
      </c>
      <c r="D46" s="86">
        <v>2349424171.1400003</v>
      </c>
      <c r="E46" s="86">
        <v>2590258575.6799998</v>
      </c>
      <c r="F46" s="86">
        <v>2106255791.0000002</v>
      </c>
      <c r="G46" s="86">
        <v>2677347961.7000003</v>
      </c>
      <c r="H46" s="86">
        <v>5161748004.210001</v>
      </c>
      <c r="I46" s="86">
        <v>4578086177.9500008</v>
      </c>
      <c r="J46" s="86">
        <v>4216096404.7199993</v>
      </c>
      <c r="K46" s="86">
        <v>2230139742.4799995</v>
      </c>
      <c r="L46" s="86">
        <v>4731675529.1600008</v>
      </c>
      <c r="M46" s="86">
        <v>8285938786.4199991</v>
      </c>
      <c r="N46" s="86">
        <v>16020397943.07</v>
      </c>
    </row>
    <row r="47" spans="1:14">
      <c r="A47" s="55" t="s">
        <v>162</v>
      </c>
      <c r="B47" s="87">
        <f t="shared" si="1"/>
        <v>33289293882.34</v>
      </c>
      <c r="C47" s="83">
        <v>507316956.17000002</v>
      </c>
      <c r="D47" s="83">
        <v>1729987126.26</v>
      </c>
      <c r="E47" s="83">
        <v>1889350814.7199998</v>
      </c>
      <c r="F47" s="83">
        <v>1152537370.7500002</v>
      </c>
      <c r="G47" s="83">
        <v>1501074843.4199998</v>
      </c>
      <c r="H47" s="83">
        <v>4264905405.3400002</v>
      </c>
      <c r="I47" s="83">
        <v>2684993758.3900003</v>
      </c>
      <c r="J47" s="83">
        <v>2224655002.7499995</v>
      </c>
      <c r="K47" s="83">
        <v>1039417792.9599998</v>
      </c>
      <c r="L47" s="83">
        <v>3615084786.4300008</v>
      </c>
      <c r="M47" s="83">
        <v>4156975987.27</v>
      </c>
      <c r="N47" s="83">
        <v>8522994037.8800001</v>
      </c>
    </row>
    <row r="48" spans="1:14">
      <c r="A48" s="55" t="s">
        <v>163</v>
      </c>
      <c r="B48" s="87">
        <f t="shared" si="1"/>
        <v>67436442.820000008</v>
      </c>
      <c r="C48" s="83">
        <v>2184529.0299999998</v>
      </c>
      <c r="D48" s="83">
        <v>2582135.89</v>
      </c>
      <c r="E48" s="83">
        <v>3927456.29</v>
      </c>
      <c r="F48" s="83">
        <v>2323731.0499999998</v>
      </c>
      <c r="G48" s="83">
        <v>3584979.1300000004</v>
      </c>
      <c r="H48" s="83">
        <v>4583098.57</v>
      </c>
      <c r="I48" s="83">
        <v>3443412.52</v>
      </c>
      <c r="J48" s="83">
        <v>9865480.3300000001</v>
      </c>
      <c r="K48" s="83">
        <v>5153814.0200000005</v>
      </c>
      <c r="L48" s="83">
        <v>4526502.63</v>
      </c>
      <c r="M48" s="83">
        <v>8287707.0999999996</v>
      </c>
      <c r="N48" s="83">
        <v>16973596.260000002</v>
      </c>
    </row>
    <row r="49" spans="1:14">
      <c r="A49" s="55" t="s">
        <v>164</v>
      </c>
      <c r="B49" s="87">
        <f t="shared" si="1"/>
        <v>17528420126.660004</v>
      </c>
      <c r="C49" s="83">
        <v>160046467.34</v>
      </c>
      <c r="D49" s="83">
        <v>339310075.22000003</v>
      </c>
      <c r="E49" s="83">
        <v>545250540.93999994</v>
      </c>
      <c r="F49" s="83">
        <v>768512637.34000015</v>
      </c>
      <c r="G49" s="83">
        <v>806160352.56000006</v>
      </c>
      <c r="H49" s="83">
        <v>719124448.28000009</v>
      </c>
      <c r="I49" s="83">
        <v>1011881963.52</v>
      </c>
      <c r="J49" s="83">
        <v>769400480.56999993</v>
      </c>
      <c r="K49" s="83">
        <v>1053571818.46</v>
      </c>
      <c r="L49" s="83">
        <v>482221661.5999999</v>
      </c>
      <c r="M49" s="83">
        <v>3817103163.5400004</v>
      </c>
      <c r="N49" s="83">
        <v>7055836517.2900009</v>
      </c>
    </row>
    <row r="50" spans="1:14">
      <c r="A50" s="55" t="s">
        <v>165</v>
      </c>
      <c r="B50" s="87">
        <f t="shared" si="1"/>
        <v>2475593422.7000003</v>
      </c>
      <c r="C50" s="83">
        <v>11983.14</v>
      </c>
      <c r="D50" s="83">
        <v>597750.19999999995</v>
      </c>
      <c r="E50" s="83">
        <v>38727551.899999999</v>
      </c>
      <c r="F50" s="83">
        <v>46604332.070000008</v>
      </c>
      <c r="G50" s="83">
        <v>51612418.840000004</v>
      </c>
      <c r="H50" s="83">
        <v>298875.09999999998</v>
      </c>
      <c r="I50" s="83">
        <v>711381320.72000003</v>
      </c>
      <c r="J50" s="83">
        <v>1077203915.53</v>
      </c>
      <c r="K50" s="83">
        <v>1517452.6</v>
      </c>
      <c r="L50" s="83">
        <v>432770283.00000006</v>
      </c>
      <c r="M50" s="83">
        <v>27668393.280000001</v>
      </c>
      <c r="N50" s="83">
        <v>87199146.319999993</v>
      </c>
    </row>
    <row r="51" spans="1:14">
      <c r="A51" s="55" t="s">
        <v>166</v>
      </c>
      <c r="B51" s="87">
        <f t="shared" si="1"/>
        <v>2340315278.5500002</v>
      </c>
      <c r="C51" s="83">
        <v>84130129.859999999</v>
      </c>
      <c r="D51" s="83">
        <v>276947083.56999999</v>
      </c>
      <c r="E51" s="83">
        <v>113002211.83</v>
      </c>
      <c r="F51" s="83">
        <v>136277719.78999999</v>
      </c>
      <c r="G51" s="83">
        <v>314915367.75</v>
      </c>
      <c r="H51" s="83">
        <v>172836176.92000002</v>
      </c>
      <c r="I51" s="83">
        <v>166385722.79999998</v>
      </c>
      <c r="J51" s="83">
        <v>134971525.54000002</v>
      </c>
      <c r="K51" s="83">
        <v>130478864.44</v>
      </c>
      <c r="L51" s="83">
        <v>197072295.5</v>
      </c>
      <c r="M51" s="83">
        <v>275903535.22999996</v>
      </c>
      <c r="N51" s="83">
        <v>337394645.31999999</v>
      </c>
    </row>
    <row r="52" spans="1:14" s="10" customFormat="1" ht="15">
      <c r="A52" s="26" t="s">
        <v>167</v>
      </c>
      <c r="B52" s="87">
        <f t="shared" si="1"/>
        <v>1927777864.2299998</v>
      </c>
      <c r="C52" s="86">
        <v>137083852.84999999</v>
      </c>
      <c r="D52" s="86">
        <v>68765612.150000006</v>
      </c>
      <c r="E52" s="86">
        <v>231494063.13999999</v>
      </c>
      <c r="F52" s="86">
        <v>141414101.73999998</v>
      </c>
      <c r="G52" s="86">
        <v>172334978.63</v>
      </c>
      <c r="H52" s="86">
        <v>149037083.55000001</v>
      </c>
      <c r="I52" s="86">
        <v>156002693.86000001</v>
      </c>
      <c r="J52" s="86">
        <v>163481547.37</v>
      </c>
      <c r="K52" s="86">
        <v>81260903.579999998</v>
      </c>
      <c r="L52" s="86">
        <v>255661980.84</v>
      </c>
      <c r="M52" s="86">
        <v>121853362.74999999</v>
      </c>
      <c r="N52" s="86">
        <v>249387683.76999998</v>
      </c>
    </row>
    <row r="53" spans="1:14">
      <c r="A53" s="5" t="s">
        <v>168</v>
      </c>
      <c r="B53" s="87">
        <f t="shared" si="1"/>
        <v>1927777864.2299998</v>
      </c>
      <c r="C53" s="83">
        <v>137083852.84999999</v>
      </c>
      <c r="D53" s="83">
        <v>68765612.150000006</v>
      </c>
      <c r="E53" s="83">
        <v>231494063.13999999</v>
      </c>
      <c r="F53" s="83">
        <v>141414101.73999998</v>
      </c>
      <c r="G53" s="83">
        <v>172334978.63</v>
      </c>
      <c r="H53" s="83">
        <v>149037083.55000001</v>
      </c>
      <c r="I53" s="83">
        <v>156002693.86000001</v>
      </c>
      <c r="J53" s="83">
        <v>163481547.37</v>
      </c>
      <c r="K53" s="83">
        <v>81260903.579999998</v>
      </c>
      <c r="L53" s="83">
        <v>255661980.84</v>
      </c>
      <c r="M53" s="83">
        <v>121853362.74999999</v>
      </c>
      <c r="N53" s="83">
        <v>249387683.76999998</v>
      </c>
    </row>
    <row r="54" spans="1:14" s="10" customFormat="1" ht="15">
      <c r="A54" s="26" t="s">
        <v>169</v>
      </c>
      <c r="B54" s="87">
        <f t="shared" si="1"/>
        <v>149703019.34999999</v>
      </c>
      <c r="C54" s="83">
        <v>0</v>
      </c>
      <c r="D54" s="83">
        <v>24950503.34</v>
      </c>
      <c r="E54" s="83">
        <v>12475251.66</v>
      </c>
      <c r="F54" s="83">
        <v>12475251.67</v>
      </c>
      <c r="G54" s="83">
        <v>12475251.33</v>
      </c>
      <c r="H54" s="83">
        <v>12475251.67</v>
      </c>
      <c r="I54" s="83">
        <v>12475251.33</v>
      </c>
      <c r="J54" s="83">
        <v>12475251.67</v>
      </c>
      <c r="K54" s="83">
        <v>12475251.67</v>
      </c>
      <c r="L54" s="83">
        <v>12475251.67</v>
      </c>
      <c r="M54" s="83">
        <v>12475251.67</v>
      </c>
      <c r="N54" s="83">
        <v>12475251.67</v>
      </c>
    </row>
    <row r="55" spans="1:14">
      <c r="A55" s="5" t="s">
        <v>170</v>
      </c>
      <c r="B55" s="87">
        <f t="shared" si="1"/>
        <v>149703019.34999999</v>
      </c>
      <c r="C55" s="83">
        <v>0</v>
      </c>
      <c r="D55" s="83">
        <v>24950503.34</v>
      </c>
      <c r="E55" s="83">
        <v>12475251.66</v>
      </c>
      <c r="F55" s="83">
        <v>12475251.67</v>
      </c>
      <c r="G55" s="83">
        <v>12475251.33</v>
      </c>
      <c r="H55" s="83">
        <v>12475251.67</v>
      </c>
      <c r="I55" s="83">
        <v>12475251.33</v>
      </c>
      <c r="J55" s="83">
        <v>12475251.67</v>
      </c>
      <c r="K55" s="83">
        <v>12475251.67</v>
      </c>
      <c r="L55" s="83">
        <v>12475251.67</v>
      </c>
      <c r="M55" s="83">
        <v>12475251.67</v>
      </c>
      <c r="N55" s="83">
        <v>12475251.67</v>
      </c>
    </row>
    <row r="56" spans="1:14" s="10" customFormat="1" ht="15">
      <c r="A56" s="26" t="s">
        <v>171</v>
      </c>
      <c r="B56" s="87">
        <f t="shared" si="1"/>
        <v>4790280519.8899994</v>
      </c>
      <c r="C56" s="86">
        <v>123702476.04000002</v>
      </c>
      <c r="D56" s="86">
        <v>214576429.67999998</v>
      </c>
      <c r="E56" s="86">
        <v>182482628.15000001</v>
      </c>
      <c r="F56" s="86">
        <v>522421462.2100001</v>
      </c>
      <c r="G56" s="86">
        <v>221166434.13</v>
      </c>
      <c r="H56" s="86">
        <v>319349763.91999996</v>
      </c>
      <c r="I56" s="86">
        <v>324254959.56000006</v>
      </c>
      <c r="J56" s="86">
        <v>201669436.13000003</v>
      </c>
      <c r="K56" s="86">
        <v>360618573.66000003</v>
      </c>
      <c r="L56" s="86">
        <v>392074460.96999997</v>
      </c>
      <c r="M56" s="86">
        <v>465957942.47000003</v>
      </c>
      <c r="N56" s="86">
        <v>1462005952.9699998</v>
      </c>
    </row>
    <row r="57" spans="1:14" s="10" customFormat="1" ht="15">
      <c r="A57" s="54" t="s">
        <v>226</v>
      </c>
      <c r="B57" s="87">
        <f t="shared" si="1"/>
        <v>0</v>
      </c>
      <c r="C57" s="83">
        <v>0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</row>
    <row r="58" spans="1:14">
      <c r="A58" s="79" t="s">
        <v>227</v>
      </c>
      <c r="B58" s="87">
        <f t="shared" si="1"/>
        <v>2252554.19</v>
      </c>
      <c r="C58" s="83">
        <v>0</v>
      </c>
      <c r="D58" s="83">
        <v>0</v>
      </c>
      <c r="E58" s="83">
        <v>0</v>
      </c>
      <c r="F58" s="83">
        <v>82916.98</v>
      </c>
      <c r="G58" s="83">
        <v>0</v>
      </c>
      <c r="H58" s="83">
        <v>0</v>
      </c>
      <c r="I58" s="83">
        <v>331667.90000000002</v>
      </c>
      <c r="J58" s="83">
        <v>0</v>
      </c>
      <c r="K58" s="83">
        <v>0</v>
      </c>
      <c r="L58" s="83">
        <v>0</v>
      </c>
      <c r="M58" s="83">
        <v>0</v>
      </c>
      <c r="N58" s="83">
        <v>1837969.31</v>
      </c>
    </row>
    <row r="59" spans="1:14">
      <c r="A59" s="79" t="s">
        <v>228</v>
      </c>
      <c r="B59" s="87">
        <f t="shared" si="1"/>
        <v>4788027965.6999998</v>
      </c>
      <c r="C59" s="86">
        <v>123702476.04000002</v>
      </c>
      <c r="D59" s="86">
        <v>214576429.67999998</v>
      </c>
      <c r="E59" s="86">
        <v>182482628.15000001</v>
      </c>
      <c r="F59" s="86">
        <v>522338545.23000008</v>
      </c>
      <c r="G59" s="86">
        <v>221166434.13</v>
      </c>
      <c r="H59" s="86">
        <v>319349763.91999996</v>
      </c>
      <c r="I59" s="86">
        <v>323923291.66000009</v>
      </c>
      <c r="J59" s="86">
        <v>201669436.13000003</v>
      </c>
      <c r="K59" s="86">
        <v>360618573.66000003</v>
      </c>
      <c r="L59" s="86">
        <v>392074460.96999997</v>
      </c>
      <c r="M59" s="86">
        <v>465957942.47000003</v>
      </c>
      <c r="N59" s="86">
        <v>1460167983.6599998</v>
      </c>
    </row>
    <row r="60" spans="1:14" s="10" customFormat="1" ht="15">
      <c r="A60" s="26" t="s">
        <v>45</v>
      </c>
      <c r="B60" s="87">
        <f t="shared" si="1"/>
        <v>7694409505.8299999</v>
      </c>
      <c r="C60" s="83">
        <v>71049813.430000007</v>
      </c>
      <c r="D60" s="83">
        <v>387437182.81999993</v>
      </c>
      <c r="E60" s="83">
        <v>620295263.36999989</v>
      </c>
      <c r="F60" s="83">
        <v>412786158.94000006</v>
      </c>
      <c r="G60" s="83">
        <v>452996884.76999998</v>
      </c>
      <c r="H60" s="83">
        <v>905784994.59000003</v>
      </c>
      <c r="I60" s="83">
        <v>406003066</v>
      </c>
      <c r="J60" s="83">
        <v>757039481.23000002</v>
      </c>
      <c r="K60" s="83">
        <v>553185320.31999993</v>
      </c>
      <c r="L60" s="83">
        <v>520669255.63000005</v>
      </c>
      <c r="M60" s="83">
        <v>936007499.77999985</v>
      </c>
      <c r="N60" s="83">
        <v>1671154584.9500003</v>
      </c>
    </row>
    <row r="61" spans="1:14" s="10" customFormat="1" ht="15">
      <c r="A61" s="26" t="s">
        <v>172</v>
      </c>
      <c r="B61" s="87">
        <f t="shared" si="1"/>
        <v>2813113404.2199998</v>
      </c>
      <c r="C61" s="83">
        <v>10975264.290000001</v>
      </c>
      <c r="D61" s="83">
        <v>160332941.27000001</v>
      </c>
      <c r="E61" s="83">
        <v>234001822.56999999</v>
      </c>
      <c r="F61" s="83">
        <v>174626260.65000001</v>
      </c>
      <c r="G61" s="83">
        <v>221040066.78999996</v>
      </c>
      <c r="H61" s="83">
        <v>349593798.62</v>
      </c>
      <c r="I61" s="83">
        <v>105272245.64</v>
      </c>
      <c r="J61" s="83">
        <v>213904515.93999994</v>
      </c>
      <c r="K61" s="83">
        <v>159606930.00999999</v>
      </c>
      <c r="L61" s="83">
        <v>176677170.87</v>
      </c>
      <c r="M61" s="83">
        <v>380854434.47000003</v>
      </c>
      <c r="N61" s="83">
        <v>626227953.10000002</v>
      </c>
    </row>
    <row r="62" spans="1:14">
      <c r="A62" s="54" t="s">
        <v>173</v>
      </c>
      <c r="B62" s="87">
        <f t="shared" si="1"/>
        <v>1732545209.73</v>
      </c>
      <c r="C62" s="83">
        <v>10964164.290000001</v>
      </c>
      <c r="D62" s="83">
        <v>115490988.8</v>
      </c>
      <c r="E62" s="83">
        <v>117436113.32000001</v>
      </c>
      <c r="F62" s="83">
        <v>78899260.770000011</v>
      </c>
      <c r="G62" s="83">
        <v>96744194.059999987</v>
      </c>
      <c r="H62" s="83">
        <v>166584816.45000002</v>
      </c>
      <c r="I62" s="83">
        <v>82530264.810000002</v>
      </c>
      <c r="J62" s="83">
        <v>147721666.42999995</v>
      </c>
      <c r="K62" s="83">
        <v>108079029.93999998</v>
      </c>
      <c r="L62" s="83">
        <v>125011447.72</v>
      </c>
      <c r="M62" s="83">
        <v>270594943.69</v>
      </c>
      <c r="N62" s="83">
        <v>412488319.45000005</v>
      </c>
    </row>
    <row r="63" spans="1:14">
      <c r="A63" s="54" t="s">
        <v>174</v>
      </c>
      <c r="B63" s="87">
        <f t="shared" si="1"/>
        <v>1080568194.49</v>
      </c>
      <c r="C63" s="83">
        <v>11100</v>
      </c>
      <c r="D63" s="83">
        <v>44841952.470000006</v>
      </c>
      <c r="E63" s="83">
        <v>116565709.25</v>
      </c>
      <c r="F63" s="83">
        <v>95726999.879999995</v>
      </c>
      <c r="G63" s="83">
        <v>124295872.72999999</v>
      </c>
      <c r="H63" s="83">
        <v>183008982.17000002</v>
      </c>
      <c r="I63" s="83">
        <v>22741980.829999998</v>
      </c>
      <c r="J63" s="83">
        <v>66182849.509999998</v>
      </c>
      <c r="K63" s="83">
        <v>51527900.069999993</v>
      </c>
      <c r="L63" s="83">
        <v>51665723.149999991</v>
      </c>
      <c r="M63" s="83">
        <v>110259490.78000002</v>
      </c>
      <c r="N63" s="83">
        <v>213739633.65000001</v>
      </c>
    </row>
    <row r="64" spans="1:14" s="10" customFormat="1" ht="15">
      <c r="A64" s="26" t="s">
        <v>175</v>
      </c>
      <c r="B64" s="87">
        <f t="shared" si="1"/>
        <v>4881296101.6099997</v>
      </c>
      <c r="C64" s="86">
        <v>60074549.140000001</v>
      </c>
      <c r="D64" s="86">
        <v>227104241.54999998</v>
      </c>
      <c r="E64" s="86">
        <v>386293440.79999995</v>
      </c>
      <c r="F64" s="86">
        <v>238159898.29000005</v>
      </c>
      <c r="G64" s="86">
        <v>231956817.98000002</v>
      </c>
      <c r="H64" s="86">
        <v>556191195.97000003</v>
      </c>
      <c r="I64" s="86">
        <v>300730820.36000001</v>
      </c>
      <c r="J64" s="86">
        <v>543134965.28999996</v>
      </c>
      <c r="K64" s="86">
        <v>393578390.30999994</v>
      </c>
      <c r="L64" s="86">
        <v>343992084.75999999</v>
      </c>
      <c r="M64" s="86">
        <v>555153065.30999982</v>
      </c>
      <c r="N64" s="86">
        <v>1044926631.8500001</v>
      </c>
    </row>
    <row r="65" spans="1:14">
      <c r="A65" s="54" t="s">
        <v>176</v>
      </c>
      <c r="B65" s="87">
        <f t="shared" si="1"/>
        <v>3893260959.7399998</v>
      </c>
      <c r="C65" s="83">
        <v>60001099.140000001</v>
      </c>
      <c r="D65" s="83">
        <v>167391682.64999998</v>
      </c>
      <c r="E65" s="83">
        <v>352087652.53999996</v>
      </c>
      <c r="F65" s="83">
        <v>205094998.48000005</v>
      </c>
      <c r="G65" s="83">
        <v>193837458.17000002</v>
      </c>
      <c r="H65" s="83">
        <v>523379441.62</v>
      </c>
      <c r="I65" s="83">
        <v>268002242.53</v>
      </c>
      <c r="J65" s="83">
        <v>404919921.75999999</v>
      </c>
      <c r="K65" s="83">
        <v>315151877.37999994</v>
      </c>
      <c r="L65" s="83">
        <v>241996452.22999999</v>
      </c>
      <c r="M65" s="83">
        <v>471051644.69999987</v>
      </c>
      <c r="N65" s="83">
        <v>690346488.5400002</v>
      </c>
    </row>
    <row r="66" spans="1:14">
      <c r="A66" s="54" t="s">
        <v>177</v>
      </c>
      <c r="B66" s="87">
        <f t="shared" si="1"/>
        <v>510073631.95999998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93870890.319999993</v>
      </c>
      <c r="K66" s="83">
        <v>46942160</v>
      </c>
      <c r="L66" s="83">
        <v>65529088.730000004</v>
      </c>
      <c r="M66" s="83">
        <v>25463000</v>
      </c>
      <c r="N66" s="83">
        <v>278268492.90999997</v>
      </c>
    </row>
    <row r="67" spans="1:14" ht="24">
      <c r="A67" s="54" t="s">
        <v>178</v>
      </c>
      <c r="B67" s="87">
        <f t="shared" si="1"/>
        <v>477961509.90999997</v>
      </c>
      <c r="C67" s="83">
        <v>73450</v>
      </c>
      <c r="D67" s="83">
        <v>59712558.899999999</v>
      </c>
      <c r="E67" s="83">
        <v>34205788.260000005</v>
      </c>
      <c r="F67" s="83">
        <v>33064899.810000002</v>
      </c>
      <c r="G67" s="83">
        <v>38119359.810000002</v>
      </c>
      <c r="H67" s="83">
        <v>32811754.349999998</v>
      </c>
      <c r="I67" s="83">
        <v>32728577.829999998</v>
      </c>
      <c r="J67" s="83">
        <v>44344153.210000001</v>
      </c>
      <c r="K67" s="83">
        <v>31484352.930000003</v>
      </c>
      <c r="L67" s="83">
        <v>36466543.799999997</v>
      </c>
      <c r="M67" s="83">
        <v>58638420.609999992</v>
      </c>
      <c r="N67" s="83">
        <v>76311650.400000006</v>
      </c>
    </row>
    <row r="68" spans="1:14" s="10" customFormat="1" ht="15">
      <c r="A68" s="26" t="s">
        <v>46</v>
      </c>
      <c r="B68" s="87">
        <f t="shared" si="1"/>
        <v>527680006958.62006</v>
      </c>
      <c r="C68" s="86">
        <v>27874311674.300003</v>
      </c>
      <c r="D68" s="86">
        <v>37713602321.970001</v>
      </c>
      <c r="E68" s="86">
        <v>38838725632.650002</v>
      </c>
      <c r="F68" s="86">
        <v>37093368291.840004</v>
      </c>
      <c r="G68" s="86">
        <v>40839270822.960014</v>
      </c>
      <c r="H68" s="86">
        <v>40906366686.43</v>
      </c>
      <c r="I68" s="86">
        <v>41737201638.580009</v>
      </c>
      <c r="J68" s="86">
        <v>40817174325.159996</v>
      </c>
      <c r="K68" s="86">
        <v>38272846314.149994</v>
      </c>
      <c r="L68" s="86">
        <v>41121210097.669998</v>
      </c>
      <c r="M68" s="86">
        <v>68458649207.230011</v>
      </c>
      <c r="N68" s="86">
        <v>74007279945.679993</v>
      </c>
    </row>
    <row r="69" spans="1:14" s="10" customFormat="1" ht="15">
      <c r="A69" s="26" t="s">
        <v>179</v>
      </c>
      <c r="B69" s="87">
        <f t="shared" si="1"/>
        <v>38929279241.129997</v>
      </c>
      <c r="C69" s="86">
        <v>640129450.58000004</v>
      </c>
      <c r="D69" s="86">
        <v>2314582588.8000002</v>
      </c>
      <c r="E69" s="86">
        <v>2742203550.5900002</v>
      </c>
      <c r="F69" s="86">
        <v>1167101278.9000001</v>
      </c>
      <c r="G69" s="86">
        <v>6356473046.8099995</v>
      </c>
      <c r="H69" s="86">
        <v>2834250641.5599999</v>
      </c>
      <c r="I69" s="86">
        <v>2776287778.1100001</v>
      </c>
      <c r="J69" s="86">
        <v>2886894017.7099996</v>
      </c>
      <c r="K69" s="86">
        <v>1696213545.3499999</v>
      </c>
      <c r="L69" s="86">
        <v>1828017703.0299997</v>
      </c>
      <c r="M69" s="86">
        <v>6134972635.6999998</v>
      </c>
      <c r="N69" s="86">
        <v>7552153003.9900007</v>
      </c>
    </row>
    <row r="70" spans="1:14">
      <c r="A70" s="53" t="s">
        <v>180</v>
      </c>
      <c r="B70" s="87">
        <f t="shared" si="1"/>
        <v>13876357335.82</v>
      </c>
      <c r="C70" s="83">
        <v>233402835.35999998</v>
      </c>
      <c r="D70" s="83">
        <v>324875413.81999999</v>
      </c>
      <c r="E70" s="83">
        <v>154765198.45000002</v>
      </c>
      <c r="F70" s="83">
        <v>228295679.12</v>
      </c>
      <c r="G70" s="83">
        <v>4379335699.4499998</v>
      </c>
      <c r="H70" s="83">
        <v>157179066.68000001</v>
      </c>
      <c r="I70" s="83">
        <v>382573878.26999998</v>
      </c>
      <c r="J70" s="83">
        <v>671747095.93999994</v>
      </c>
      <c r="K70" s="83">
        <v>378328947.82999998</v>
      </c>
      <c r="L70" s="83">
        <v>1105619334.8999999</v>
      </c>
      <c r="M70" s="83">
        <v>2009944870.0300002</v>
      </c>
      <c r="N70" s="83">
        <v>3850289315.9700003</v>
      </c>
    </row>
    <row r="71" spans="1:14">
      <c r="A71" s="53" t="s">
        <v>181</v>
      </c>
      <c r="B71" s="87">
        <f t="shared" si="1"/>
        <v>219476211.66999999</v>
      </c>
      <c r="C71" s="83">
        <v>8753306.0500000007</v>
      </c>
      <c r="D71" s="83">
        <v>0</v>
      </c>
      <c r="E71" s="83">
        <v>0</v>
      </c>
      <c r="F71" s="83">
        <v>0</v>
      </c>
      <c r="G71" s="83">
        <v>40362799.190000005</v>
      </c>
      <c r="H71" s="83">
        <v>24775619.629999999</v>
      </c>
      <c r="I71" s="83">
        <v>15675592.960000001</v>
      </c>
      <c r="J71" s="83">
        <v>4501122.74</v>
      </c>
      <c r="K71" s="83">
        <v>3269952.99</v>
      </c>
      <c r="L71" s="83">
        <v>33320000</v>
      </c>
      <c r="M71" s="83">
        <v>31152825.539999995</v>
      </c>
      <c r="N71" s="83">
        <v>57664992.57</v>
      </c>
    </row>
    <row r="72" spans="1:14">
      <c r="A72" s="53" t="s">
        <v>182</v>
      </c>
      <c r="B72" s="87">
        <f t="shared" ref="B72:B114" si="3">SUM(C72:N72)</f>
        <v>24833445693.640003</v>
      </c>
      <c r="C72" s="83">
        <v>397973309.17000002</v>
      </c>
      <c r="D72" s="83">
        <v>1989707174.98</v>
      </c>
      <c r="E72" s="83">
        <v>2587438352.1400003</v>
      </c>
      <c r="F72" s="83">
        <v>938805599.77999997</v>
      </c>
      <c r="G72" s="83">
        <v>1936774548.1700001</v>
      </c>
      <c r="H72" s="83">
        <v>2652295955.25</v>
      </c>
      <c r="I72" s="83">
        <v>2378038306.8800001</v>
      </c>
      <c r="J72" s="83">
        <v>2210645799.0299997</v>
      </c>
      <c r="K72" s="83">
        <v>1314614644.53</v>
      </c>
      <c r="L72" s="83">
        <v>689078368.13</v>
      </c>
      <c r="M72" s="83">
        <v>4093874940.1299996</v>
      </c>
      <c r="N72" s="83">
        <v>3644198695.4500003</v>
      </c>
    </row>
    <row r="73" spans="1:14" s="10" customFormat="1" ht="15">
      <c r="A73" s="26" t="s">
        <v>183</v>
      </c>
      <c r="B73" s="87">
        <f t="shared" si="3"/>
        <v>117452364930.67</v>
      </c>
      <c r="C73" s="86">
        <v>6275588654.2700005</v>
      </c>
      <c r="D73" s="86">
        <v>8419608407.7899981</v>
      </c>
      <c r="E73" s="86">
        <v>9469153184.9500027</v>
      </c>
      <c r="F73" s="86">
        <v>8178780139.999999</v>
      </c>
      <c r="G73" s="86">
        <v>9125252276.6500015</v>
      </c>
      <c r="H73" s="86">
        <v>10045550123.360001</v>
      </c>
      <c r="I73" s="86">
        <v>9759963961.420002</v>
      </c>
      <c r="J73" s="86">
        <v>8821683260.4599991</v>
      </c>
      <c r="K73" s="86">
        <v>9162604016.4399986</v>
      </c>
      <c r="L73" s="86">
        <v>11031897020.899998</v>
      </c>
      <c r="M73" s="86">
        <v>14908354815.830004</v>
      </c>
      <c r="N73" s="86">
        <v>12253929068.600002</v>
      </c>
    </row>
    <row r="74" spans="1:14" ht="10.5" customHeight="1">
      <c r="A74" s="53" t="s">
        <v>184</v>
      </c>
      <c r="B74" s="87">
        <f t="shared" si="3"/>
        <v>9903311458.4500008</v>
      </c>
      <c r="C74" s="83">
        <v>419484123.48000002</v>
      </c>
      <c r="D74" s="83">
        <v>669956074.26999998</v>
      </c>
      <c r="E74" s="83">
        <v>695077752.47000003</v>
      </c>
      <c r="F74" s="83">
        <v>690465951.00999987</v>
      </c>
      <c r="G74" s="83">
        <v>747379991.34000003</v>
      </c>
      <c r="H74" s="83">
        <v>882653971.3900001</v>
      </c>
      <c r="I74" s="83">
        <v>736831159.13</v>
      </c>
      <c r="J74" s="83">
        <v>675448048.53999996</v>
      </c>
      <c r="K74" s="83">
        <v>849712618.91000009</v>
      </c>
      <c r="L74" s="83">
        <v>991729929.48999989</v>
      </c>
      <c r="M74" s="83">
        <v>1214643119.9599998</v>
      </c>
      <c r="N74" s="83">
        <v>1329928718.46</v>
      </c>
    </row>
    <row r="75" spans="1:14">
      <c r="A75" s="53" t="s">
        <v>185</v>
      </c>
      <c r="B75" s="87">
        <f t="shared" si="3"/>
        <v>4823856580.7300005</v>
      </c>
      <c r="C75" s="83">
        <v>24829876.09</v>
      </c>
      <c r="D75" s="83">
        <v>184116246.33000001</v>
      </c>
      <c r="E75" s="83">
        <v>292924133.89999998</v>
      </c>
      <c r="F75" s="83">
        <v>184448140.91</v>
      </c>
      <c r="G75" s="83">
        <v>415146562.27999997</v>
      </c>
      <c r="H75" s="83">
        <v>573962958.26999998</v>
      </c>
      <c r="I75" s="83">
        <v>769487121.2700001</v>
      </c>
      <c r="J75" s="83">
        <v>135929556.27000001</v>
      </c>
      <c r="K75" s="83">
        <v>527453545.13999999</v>
      </c>
      <c r="L75" s="83">
        <v>493864544.28000003</v>
      </c>
      <c r="M75" s="83">
        <v>411852746.78999996</v>
      </c>
      <c r="N75" s="83">
        <v>809841149.20000017</v>
      </c>
    </row>
    <row r="76" spans="1:14">
      <c r="A76" s="53" t="s">
        <v>186</v>
      </c>
      <c r="B76" s="87">
        <f t="shared" si="3"/>
        <v>7749945.8400000017</v>
      </c>
      <c r="C76" s="83">
        <v>626774.06000000006</v>
      </c>
      <c r="D76" s="83">
        <v>626774.06000000006</v>
      </c>
      <c r="E76" s="83">
        <v>626774.06000000006</v>
      </c>
      <c r="F76" s="83">
        <v>626774.06000000006</v>
      </c>
      <c r="G76" s="83">
        <v>626774.06000000006</v>
      </c>
      <c r="H76" s="83">
        <v>590457.71</v>
      </c>
      <c r="I76" s="83">
        <v>603838.06000000006</v>
      </c>
      <c r="J76" s="83">
        <v>649710.06000000006</v>
      </c>
      <c r="K76" s="83">
        <v>626774.06000000006</v>
      </c>
      <c r="L76" s="83">
        <v>644217.53</v>
      </c>
      <c r="M76" s="83">
        <v>794304.06</v>
      </c>
      <c r="N76" s="83">
        <v>706774.06</v>
      </c>
    </row>
    <row r="77" spans="1:14">
      <c r="A77" s="53" t="s">
        <v>187</v>
      </c>
      <c r="B77" s="87">
        <f t="shared" si="3"/>
        <v>102717446945.65001</v>
      </c>
      <c r="C77" s="83">
        <v>5830647880.6400003</v>
      </c>
      <c r="D77" s="83">
        <v>7564909313.1299982</v>
      </c>
      <c r="E77" s="83">
        <v>8480524524.5200024</v>
      </c>
      <c r="F77" s="83">
        <v>7303239274.0199995</v>
      </c>
      <c r="G77" s="83">
        <v>7962098948.9700012</v>
      </c>
      <c r="H77" s="83">
        <v>8588342735.9899998</v>
      </c>
      <c r="I77" s="83">
        <v>8253041842.960001</v>
      </c>
      <c r="J77" s="83">
        <v>8009655945.5899992</v>
      </c>
      <c r="K77" s="83">
        <v>7784811078.329999</v>
      </c>
      <c r="L77" s="83">
        <v>9545658329.5999985</v>
      </c>
      <c r="M77" s="83">
        <v>13281064645.020004</v>
      </c>
      <c r="N77" s="83">
        <v>10113452426.880001</v>
      </c>
    </row>
    <row r="78" spans="1:14" s="10" customFormat="1" ht="15">
      <c r="A78" s="26" t="s">
        <v>188</v>
      </c>
      <c r="B78" s="87">
        <f t="shared" si="3"/>
        <v>8797921168.5</v>
      </c>
      <c r="C78" s="86">
        <v>387733518.58999997</v>
      </c>
      <c r="D78" s="86">
        <v>509105983.83999997</v>
      </c>
      <c r="E78" s="86">
        <v>617684022.6099999</v>
      </c>
      <c r="F78" s="86">
        <v>480164330.73999989</v>
      </c>
      <c r="G78" s="86">
        <v>602660636.69999993</v>
      </c>
      <c r="H78" s="86">
        <v>705557863.6500001</v>
      </c>
      <c r="I78" s="86">
        <v>746873550.53999996</v>
      </c>
      <c r="J78" s="86">
        <v>577884040.50999999</v>
      </c>
      <c r="K78" s="86">
        <v>572761879.59000003</v>
      </c>
      <c r="L78" s="86">
        <v>655171338.13999999</v>
      </c>
      <c r="M78" s="86">
        <v>980298698.06999993</v>
      </c>
      <c r="N78" s="86">
        <v>1962025305.52</v>
      </c>
    </row>
    <row r="79" spans="1:14">
      <c r="A79" s="54" t="s">
        <v>189</v>
      </c>
      <c r="B79" s="87">
        <f t="shared" si="3"/>
        <v>1681300386.1300001</v>
      </c>
      <c r="C79" s="83">
        <v>13931666.939999999</v>
      </c>
      <c r="D79" s="83">
        <v>78975214.549999997</v>
      </c>
      <c r="E79" s="83">
        <v>100226565.35999998</v>
      </c>
      <c r="F79" s="83">
        <v>77697967.530000001</v>
      </c>
      <c r="G79" s="83">
        <v>96502830.5</v>
      </c>
      <c r="H79" s="83">
        <v>75679918.840000004</v>
      </c>
      <c r="I79" s="83">
        <v>138172036.65000001</v>
      </c>
      <c r="J79" s="83">
        <v>92782086.149999991</v>
      </c>
      <c r="K79" s="83">
        <v>70563492.820000008</v>
      </c>
      <c r="L79" s="83">
        <v>57388635.07</v>
      </c>
      <c r="M79" s="83">
        <v>72371392.060000002</v>
      </c>
      <c r="N79" s="83">
        <v>807008579.65999997</v>
      </c>
    </row>
    <row r="80" spans="1:14">
      <c r="A80" s="54" t="s">
        <v>190</v>
      </c>
      <c r="B80" s="87">
        <f t="shared" si="3"/>
        <v>786490381.93000007</v>
      </c>
      <c r="C80" s="83">
        <v>7448155.75</v>
      </c>
      <c r="D80" s="83">
        <v>63069375.369999997</v>
      </c>
      <c r="E80" s="83">
        <v>81425399.099999994</v>
      </c>
      <c r="F80" s="83">
        <v>48900833.199999996</v>
      </c>
      <c r="G80" s="83">
        <v>85761742.399999991</v>
      </c>
      <c r="H80" s="83">
        <v>89624164.920000002</v>
      </c>
      <c r="I80" s="83">
        <v>60521826.510000005</v>
      </c>
      <c r="J80" s="83">
        <v>57620123.889999993</v>
      </c>
      <c r="K80" s="83">
        <v>30673721.41</v>
      </c>
      <c r="L80" s="83">
        <v>47290898.530000009</v>
      </c>
      <c r="M80" s="83">
        <v>85679890.149999976</v>
      </c>
      <c r="N80" s="83">
        <v>128474250.7</v>
      </c>
    </row>
    <row r="81" spans="1:14">
      <c r="A81" s="54" t="s">
        <v>191</v>
      </c>
      <c r="B81" s="87">
        <f t="shared" si="3"/>
        <v>3676791732.6400003</v>
      </c>
      <c r="C81" s="83">
        <v>156773695.98999998</v>
      </c>
      <c r="D81" s="83">
        <v>207238322.61999995</v>
      </c>
      <c r="E81" s="83">
        <v>234724650.06000003</v>
      </c>
      <c r="F81" s="83">
        <v>208839534.37999994</v>
      </c>
      <c r="G81" s="83">
        <v>210055575.13999999</v>
      </c>
      <c r="H81" s="83">
        <v>306463201.73000008</v>
      </c>
      <c r="I81" s="83">
        <v>299478857.06999999</v>
      </c>
      <c r="J81" s="83">
        <v>259556093.56</v>
      </c>
      <c r="K81" s="83">
        <v>229506272.44000006</v>
      </c>
      <c r="L81" s="83">
        <v>317461110.00999999</v>
      </c>
      <c r="M81" s="83">
        <v>493463263.56999999</v>
      </c>
      <c r="N81" s="83">
        <v>753231156.06999993</v>
      </c>
    </row>
    <row r="82" spans="1:14">
      <c r="A82" s="54" t="s">
        <v>229</v>
      </c>
      <c r="B82" s="87">
        <f t="shared" si="3"/>
        <v>7355100</v>
      </c>
      <c r="C82" s="83">
        <v>0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7355100</v>
      </c>
      <c r="N82" s="83">
        <v>0</v>
      </c>
    </row>
    <row r="83" spans="1:14" ht="12.75" customHeight="1">
      <c r="A83" s="54" t="s">
        <v>192</v>
      </c>
      <c r="B83" s="87">
        <f t="shared" si="3"/>
        <v>890468002.44999981</v>
      </c>
      <c r="C83" s="83">
        <v>123542062.8</v>
      </c>
      <c r="D83" s="83">
        <v>72833696.739999995</v>
      </c>
      <c r="E83" s="83">
        <v>26396206.010000002</v>
      </c>
      <c r="F83" s="83">
        <v>29824362.329999998</v>
      </c>
      <c r="G83" s="83">
        <v>112947031.58999999</v>
      </c>
      <c r="H83" s="83">
        <v>103634111.67999999</v>
      </c>
      <c r="I83" s="83">
        <v>94334244.399999991</v>
      </c>
      <c r="J83" s="83">
        <v>47391631.670000002</v>
      </c>
      <c r="K83" s="83">
        <v>53291370.409999996</v>
      </c>
      <c r="L83" s="83">
        <v>71092758.159999996</v>
      </c>
      <c r="M83" s="83">
        <v>67744354.760000005</v>
      </c>
      <c r="N83" s="83">
        <v>87436171.900000006</v>
      </c>
    </row>
    <row r="84" spans="1:14" ht="24">
      <c r="A84" s="54" t="s">
        <v>193</v>
      </c>
      <c r="B84" s="87">
        <f t="shared" si="3"/>
        <v>1755515565.3500001</v>
      </c>
      <c r="C84" s="83">
        <v>86037937.109999999</v>
      </c>
      <c r="D84" s="83">
        <v>86989374.560000002</v>
      </c>
      <c r="E84" s="83">
        <v>174911202.07999998</v>
      </c>
      <c r="F84" s="83">
        <v>114901633.3</v>
      </c>
      <c r="G84" s="83">
        <v>97393457.069999993</v>
      </c>
      <c r="H84" s="83">
        <v>130156466.48</v>
      </c>
      <c r="I84" s="83">
        <v>154366585.91</v>
      </c>
      <c r="J84" s="83">
        <v>120534105.23999999</v>
      </c>
      <c r="K84" s="83">
        <v>188727022.51000002</v>
      </c>
      <c r="L84" s="83">
        <v>161937936.37</v>
      </c>
      <c r="M84" s="83">
        <v>253684697.53</v>
      </c>
      <c r="N84" s="83">
        <v>185875147.18999997</v>
      </c>
    </row>
    <row r="85" spans="1:14" s="10" customFormat="1" ht="15">
      <c r="A85" s="26" t="s">
        <v>194</v>
      </c>
      <c r="B85" s="87">
        <f t="shared" si="3"/>
        <v>233261387292.32001</v>
      </c>
      <c r="C85" s="86">
        <v>12966542266.539999</v>
      </c>
      <c r="D85" s="86">
        <v>17920979808.229996</v>
      </c>
      <c r="E85" s="86">
        <v>17488043702.25</v>
      </c>
      <c r="F85" s="86">
        <v>18096425512.199997</v>
      </c>
      <c r="G85" s="86">
        <v>15073063335.089998</v>
      </c>
      <c r="H85" s="86">
        <v>18683630472.740002</v>
      </c>
      <c r="I85" s="86">
        <v>19021154293.239998</v>
      </c>
      <c r="J85" s="86">
        <v>17796243085.419998</v>
      </c>
      <c r="K85" s="86">
        <v>16971483275.709999</v>
      </c>
      <c r="L85" s="86">
        <v>17043897277.130001</v>
      </c>
      <c r="M85" s="86">
        <v>26853679258.549999</v>
      </c>
      <c r="N85" s="86">
        <v>35346245005.220001</v>
      </c>
    </row>
    <row r="86" spans="1:14">
      <c r="A86" s="54" t="s">
        <v>195</v>
      </c>
      <c r="B86" s="87">
        <f t="shared" si="3"/>
        <v>9520181642.5999985</v>
      </c>
      <c r="C86" s="83">
        <v>162182579.75</v>
      </c>
      <c r="D86" s="83">
        <v>848647944.74000001</v>
      </c>
      <c r="E86" s="83">
        <v>706506603.58999991</v>
      </c>
      <c r="F86" s="83">
        <v>592079791.71999991</v>
      </c>
      <c r="G86" s="83">
        <v>907309876.42999995</v>
      </c>
      <c r="H86" s="83">
        <v>633459912.77999997</v>
      </c>
      <c r="I86" s="83">
        <v>924655333.54999983</v>
      </c>
      <c r="J86" s="83">
        <v>717007483.9799999</v>
      </c>
      <c r="K86" s="83">
        <v>600610843.04999995</v>
      </c>
      <c r="L86" s="83">
        <v>930786153.94000006</v>
      </c>
      <c r="M86" s="83">
        <v>685472143.87</v>
      </c>
      <c r="N86" s="83">
        <v>1811462975.2000003</v>
      </c>
    </row>
    <row r="87" spans="1:14">
      <c r="A87" s="54" t="s">
        <v>196</v>
      </c>
      <c r="B87" s="87">
        <f t="shared" si="3"/>
        <v>96320694404.149994</v>
      </c>
      <c r="C87" s="83">
        <v>6315025086.9700003</v>
      </c>
      <c r="D87" s="83">
        <v>7648915079.999999</v>
      </c>
      <c r="E87" s="83">
        <v>7275303553.7399998</v>
      </c>
      <c r="F87" s="83">
        <v>8637723984.6000004</v>
      </c>
      <c r="G87" s="83">
        <v>6260368820.3199987</v>
      </c>
      <c r="H87" s="83">
        <v>7600019386.0100002</v>
      </c>
      <c r="I87" s="83">
        <v>7291613770.0599995</v>
      </c>
      <c r="J87" s="83">
        <v>7059217603.3000002</v>
      </c>
      <c r="K87" s="83">
        <v>7099991806.0499992</v>
      </c>
      <c r="L87" s="83">
        <v>7293130073.0799999</v>
      </c>
      <c r="M87" s="83">
        <v>9560281523.039999</v>
      </c>
      <c r="N87" s="83">
        <v>14279103716.979998</v>
      </c>
    </row>
    <row r="88" spans="1:14">
      <c r="A88" s="54" t="s">
        <v>197</v>
      </c>
      <c r="B88" s="87">
        <f t="shared" si="3"/>
        <v>33387033864.77</v>
      </c>
      <c r="C88" s="83">
        <v>2306829457.5</v>
      </c>
      <c r="D88" s="83">
        <v>2396634792.8499999</v>
      </c>
      <c r="E88" s="83">
        <v>2372719171.9499998</v>
      </c>
      <c r="F88" s="83">
        <v>2439120797.2099996</v>
      </c>
      <c r="G88" s="83">
        <v>1978382230.3499999</v>
      </c>
      <c r="H88" s="83">
        <v>2340768458.21</v>
      </c>
      <c r="I88" s="83">
        <v>2892985548.27</v>
      </c>
      <c r="J88" s="83">
        <v>2199005610.71</v>
      </c>
      <c r="K88" s="83">
        <v>2120855663.1100004</v>
      </c>
      <c r="L88" s="83">
        <v>2873869748.8600001</v>
      </c>
      <c r="M88" s="83">
        <v>4695845757.3599997</v>
      </c>
      <c r="N88" s="83">
        <v>4770016628.3900003</v>
      </c>
    </row>
    <row r="89" spans="1:14">
      <c r="A89" s="54" t="s">
        <v>198</v>
      </c>
      <c r="B89" s="87">
        <f t="shared" si="3"/>
        <v>22807488576.959999</v>
      </c>
      <c r="C89" s="83">
        <v>946728857.12000012</v>
      </c>
      <c r="D89" s="83">
        <v>1374761981.78</v>
      </c>
      <c r="E89" s="83">
        <v>1462738619.3900001</v>
      </c>
      <c r="F89" s="83">
        <v>1249133347.0099998</v>
      </c>
      <c r="G89" s="83">
        <v>1292476753.0700002</v>
      </c>
      <c r="H89" s="83">
        <v>1549249704.23</v>
      </c>
      <c r="I89" s="83">
        <v>2306417728.3499999</v>
      </c>
      <c r="J89" s="83">
        <v>1436016768.48</v>
      </c>
      <c r="K89" s="83">
        <v>1381044654.0600002</v>
      </c>
      <c r="L89" s="83">
        <v>1776859757.7600002</v>
      </c>
      <c r="M89" s="83">
        <v>3968170098.8699994</v>
      </c>
      <c r="N89" s="83">
        <v>4063890306.8399997</v>
      </c>
    </row>
    <row r="90" spans="1:14">
      <c r="A90" s="54" t="s">
        <v>199</v>
      </c>
      <c r="B90" s="87">
        <f t="shared" si="3"/>
        <v>5763393405.1700001</v>
      </c>
      <c r="C90" s="83">
        <v>285057451.15999997</v>
      </c>
      <c r="D90" s="83">
        <v>522642189.88</v>
      </c>
      <c r="E90" s="83">
        <v>411095170.78000003</v>
      </c>
      <c r="F90" s="83">
        <v>327074762.91000003</v>
      </c>
      <c r="G90" s="83">
        <v>577346694.58999991</v>
      </c>
      <c r="H90" s="83">
        <v>332728372.69</v>
      </c>
      <c r="I90" s="83">
        <v>341602773.27999997</v>
      </c>
      <c r="J90" s="83">
        <v>418405137.38999999</v>
      </c>
      <c r="K90" s="83">
        <v>549894585.04999995</v>
      </c>
      <c r="L90" s="83">
        <v>299006620.42000002</v>
      </c>
      <c r="M90" s="83">
        <v>675897589.11000013</v>
      </c>
      <c r="N90" s="83">
        <v>1022642057.91</v>
      </c>
    </row>
    <row r="91" spans="1:14">
      <c r="A91" s="54" t="s">
        <v>200</v>
      </c>
      <c r="B91" s="87">
        <f t="shared" si="3"/>
        <v>8833719575.8300018</v>
      </c>
      <c r="C91" s="83">
        <v>532923830.53999996</v>
      </c>
      <c r="D91" s="83">
        <v>580844305.98000014</v>
      </c>
      <c r="E91" s="83">
        <v>619659382.70999992</v>
      </c>
      <c r="F91" s="83">
        <v>708893012.4799999</v>
      </c>
      <c r="G91" s="83">
        <v>647497369.81000006</v>
      </c>
      <c r="H91" s="83">
        <v>740375410.74000025</v>
      </c>
      <c r="I91" s="83">
        <v>702389853.97000015</v>
      </c>
      <c r="J91" s="83">
        <v>729831729.76000023</v>
      </c>
      <c r="K91" s="83">
        <v>782418827.66999996</v>
      </c>
      <c r="L91" s="83">
        <v>650292953.06000006</v>
      </c>
      <c r="M91" s="83">
        <v>813218433.12</v>
      </c>
      <c r="N91" s="83">
        <v>1325374465.9899998</v>
      </c>
    </row>
    <row r="92" spans="1:14">
      <c r="A92" s="54" t="s">
        <v>201</v>
      </c>
      <c r="B92" s="87">
        <f t="shared" si="3"/>
        <v>1251120144.7600002</v>
      </c>
      <c r="C92" s="83">
        <v>62298155.170000009</v>
      </c>
      <c r="D92" s="83">
        <v>67687057.829999998</v>
      </c>
      <c r="E92" s="83">
        <v>97893938.279999986</v>
      </c>
      <c r="F92" s="83">
        <v>110632607.38000001</v>
      </c>
      <c r="G92" s="83">
        <v>92240589.36999999</v>
      </c>
      <c r="H92" s="83">
        <v>110557621.12</v>
      </c>
      <c r="I92" s="83">
        <v>139636837.33999997</v>
      </c>
      <c r="J92" s="83">
        <v>100087651.47000001</v>
      </c>
      <c r="K92" s="83">
        <v>74058269.499999985</v>
      </c>
      <c r="L92" s="83">
        <v>98442968.36999999</v>
      </c>
      <c r="M92" s="83">
        <v>117014303.20999999</v>
      </c>
      <c r="N92" s="83">
        <v>180570145.72000003</v>
      </c>
    </row>
    <row r="93" spans="1:14">
      <c r="A93" s="54" t="s">
        <v>202</v>
      </c>
      <c r="B93" s="87">
        <f t="shared" si="3"/>
        <v>537505517.12</v>
      </c>
      <c r="C93" s="83">
        <v>32086470.720000003</v>
      </c>
      <c r="D93" s="83">
        <v>34732381.600000001</v>
      </c>
      <c r="E93" s="83">
        <v>43565864.689999998</v>
      </c>
      <c r="F93" s="83">
        <v>36892801.100000001</v>
      </c>
      <c r="G93" s="83">
        <v>36780278.729999997</v>
      </c>
      <c r="H93" s="83">
        <v>37341249</v>
      </c>
      <c r="I93" s="83">
        <v>37107851.989999995</v>
      </c>
      <c r="J93" s="83">
        <v>37077597.989999995</v>
      </c>
      <c r="K93" s="83">
        <v>38810646.279999994</v>
      </c>
      <c r="L93" s="83">
        <v>34661784.309999995</v>
      </c>
      <c r="M93" s="83">
        <v>55724725.560000002</v>
      </c>
      <c r="N93" s="83">
        <v>112723865.15000001</v>
      </c>
    </row>
    <row r="94" spans="1:14">
      <c r="A94" s="54" t="s">
        <v>203</v>
      </c>
      <c r="B94" s="87">
        <f t="shared" si="3"/>
        <v>224746032.49000001</v>
      </c>
      <c r="C94" s="83">
        <v>9033126.0500000007</v>
      </c>
      <c r="D94" s="83">
        <v>10679896.67</v>
      </c>
      <c r="E94" s="83">
        <v>12658498.359999999</v>
      </c>
      <c r="F94" s="83">
        <v>10585240.48</v>
      </c>
      <c r="G94" s="83">
        <v>14125469.989999998</v>
      </c>
      <c r="H94" s="83">
        <v>17131068.399999999</v>
      </c>
      <c r="I94" s="83">
        <v>17349013.82</v>
      </c>
      <c r="J94" s="83">
        <v>17627613.84</v>
      </c>
      <c r="K94" s="83">
        <v>18424729.57</v>
      </c>
      <c r="L94" s="83">
        <v>11875977.640000001</v>
      </c>
      <c r="M94" s="83">
        <v>22898952.93</v>
      </c>
      <c r="N94" s="83">
        <v>62356444.740000002</v>
      </c>
    </row>
    <row r="95" spans="1:14">
      <c r="A95" s="54" t="s">
        <v>204</v>
      </c>
      <c r="B95" s="87">
        <f t="shared" si="3"/>
        <v>241771937.81000003</v>
      </c>
      <c r="C95" s="83">
        <v>8916048.3200000003</v>
      </c>
      <c r="D95" s="83">
        <v>10208322.310000001</v>
      </c>
      <c r="E95" s="83">
        <v>17105538</v>
      </c>
      <c r="F95" s="83">
        <v>16135422.9</v>
      </c>
      <c r="G95" s="83">
        <v>14530405.310000001</v>
      </c>
      <c r="H95" s="83">
        <v>59863528.940000005</v>
      </c>
      <c r="I95" s="83">
        <v>15330345.370000001</v>
      </c>
      <c r="J95" s="83">
        <v>13791354.689999999</v>
      </c>
      <c r="K95" s="83">
        <v>13492884.119999999</v>
      </c>
      <c r="L95" s="83">
        <v>27044571.890000001</v>
      </c>
      <c r="M95" s="83">
        <v>14279062.59</v>
      </c>
      <c r="N95" s="83">
        <v>31074453.370000001</v>
      </c>
    </row>
    <row r="96" spans="1:14">
      <c r="A96" s="54" t="s">
        <v>205</v>
      </c>
      <c r="B96" s="87">
        <f t="shared" si="3"/>
        <v>54373732190.660004</v>
      </c>
      <c r="C96" s="83">
        <v>2305461203.2399998</v>
      </c>
      <c r="D96" s="83">
        <v>4425225854.5899992</v>
      </c>
      <c r="E96" s="83">
        <v>4468797360.7600012</v>
      </c>
      <c r="F96" s="83">
        <v>3968153744.4099998</v>
      </c>
      <c r="G96" s="83">
        <v>3252004847.1200008</v>
      </c>
      <c r="H96" s="83">
        <v>5262135760.6199999</v>
      </c>
      <c r="I96" s="83">
        <v>4352065237.2399998</v>
      </c>
      <c r="J96" s="83">
        <v>5068174533.8099985</v>
      </c>
      <c r="K96" s="83">
        <v>4291880367.25</v>
      </c>
      <c r="L96" s="83">
        <v>3047926667.8000007</v>
      </c>
      <c r="M96" s="83">
        <v>6244876668.8899994</v>
      </c>
      <c r="N96" s="83">
        <v>7687029944.9300003</v>
      </c>
    </row>
    <row r="97" spans="1:14" s="10" customFormat="1" ht="15">
      <c r="A97" s="26" t="s">
        <v>206</v>
      </c>
      <c r="B97" s="87">
        <f t="shared" si="3"/>
        <v>129239054326</v>
      </c>
      <c r="C97" s="86">
        <v>7604317784.3200006</v>
      </c>
      <c r="D97" s="86">
        <v>8549325533.3100014</v>
      </c>
      <c r="E97" s="86">
        <v>8521641172.250001</v>
      </c>
      <c r="F97" s="86">
        <v>9170897029.9999981</v>
      </c>
      <c r="G97" s="86">
        <v>9681821527.710001</v>
      </c>
      <c r="H97" s="86">
        <v>8637377585.1200008</v>
      </c>
      <c r="I97" s="86">
        <v>9432922055.2700024</v>
      </c>
      <c r="J97" s="86">
        <v>10734469921.059998</v>
      </c>
      <c r="K97" s="86">
        <v>9869783597.0600014</v>
      </c>
      <c r="L97" s="86">
        <v>10562226758.470001</v>
      </c>
      <c r="M97" s="86">
        <v>19581343799.080006</v>
      </c>
      <c r="N97" s="86">
        <v>16892927562.349998</v>
      </c>
    </row>
    <row r="98" spans="1:14">
      <c r="A98" s="54" t="s">
        <v>207</v>
      </c>
      <c r="B98" s="87">
        <f t="shared" si="3"/>
        <v>57578180187.5</v>
      </c>
      <c r="C98" s="83">
        <v>4181693931.4600005</v>
      </c>
      <c r="D98" s="83">
        <v>4070605978.6799998</v>
      </c>
      <c r="E98" s="83">
        <v>4158685941.7000003</v>
      </c>
      <c r="F98" s="83">
        <v>4173190871.1799998</v>
      </c>
      <c r="G98" s="83">
        <v>4324023250.7200003</v>
      </c>
      <c r="H98" s="83">
        <v>4416484680.8100004</v>
      </c>
      <c r="I98" s="83">
        <v>4460735235.6599998</v>
      </c>
      <c r="J98" s="83">
        <v>4366842539.29</v>
      </c>
      <c r="K98" s="83">
        <v>4647998177.8100004</v>
      </c>
      <c r="L98" s="83">
        <v>4706517919.6299992</v>
      </c>
      <c r="M98" s="83">
        <v>8735267235.0900002</v>
      </c>
      <c r="N98" s="83">
        <v>5336134425.4699993</v>
      </c>
    </row>
    <row r="99" spans="1:14">
      <c r="A99" s="54" t="s">
        <v>208</v>
      </c>
      <c r="B99" s="87">
        <f t="shared" si="3"/>
        <v>4317281.79</v>
      </c>
      <c r="C99" s="89">
        <v>0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4317281.79</v>
      </c>
      <c r="N99" s="89">
        <v>0</v>
      </c>
    </row>
    <row r="100" spans="1:14">
      <c r="A100" s="54" t="s">
        <v>209</v>
      </c>
      <c r="B100" s="87">
        <f t="shared" si="3"/>
        <v>1366182652.1900001</v>
      </c>
      <c r="C100" s="89">
        <v>0</v>
      </c>
      <c r="D100" s="89">
        <v>97330880.409999996</v>
      </c>
      <c r="E100" s="89">
        <v>66023642.060000002</v>
      </c>
      <c r="F100" s="89">
        <v>348120014.82999998</v>
      </c>
      <c r="G100" s="89">
        <v>73025525.969999999</v>
      </c>
      <c r="H100" s="89">
        <v>12360966.92</v>
      </c>
      <c r="I100" s="89">
        <v>114459621.83</v>
      </c>
      <c r="J100" s="89">
        <v>7949674.3599999994</v>
      </c>
      <c r="K100" s="89">
        <v>9566467.2100000009</v>
      </c>
      <c r="L100" s="89">
        <v>174728577.59999999</v>
      </c>
      <c r="M100" s="89">
        <v>215735599.22000003</v>
      </c>
      <c r="N100" s="89">
        <v>246881681.78</v>
      </c>
    </row>
    <row r="101" spans="1:14">
      <c r="A101" s="54" t="s">
        <v>210</v>
      </c>
      <c r="B101" s="87">
        <f t="shared" si="3"/>
        <v>5009031499.0699997</v>
      </c>
      <c r="C101" s="83">
        <v>12910591.73</v>
      </c>
      <c r="D101" s="83">
        <v>271931554.19999999</v>
      </c>
      <c r="E101" s="83">
        <v>234848693.88999999</v>
      </c>
      <c r="F101" s="83">
        <v>166970608.38</v>
      </c>
      <c r="G101" s="83">
        <v>188711594.37</v>
      </c>
      <c r="H101" s="83">
        <v>152122344.28</v>
      </c>
      <c r="I101" s="83">
        <v>197008006.18999997</v>
      </c>
      <c r="J101" s="83">
        <v>185113829.25</v>
      </c>
      <c r="K101" s="83">
        <v>155258678.15000004</v>
      </c>
      <c r="L101" s="83">
        <v>305687559.25</v>
      </c>
      <c r="M101" s="83">
        <v>752304231.11000001</v>
      </c>
      <c r="N101" s="83">
        <v>2386163808.27</v>
      </c>
    </row>
    <row r="102" spans="1:14">
      <c r="A102" s="54" t="s">
        <v>211</v>
      </c>
      <c r="B102" s="87">
        <f t="shared" si="3"/>
        <v>511977305.32000005</v>
      </c>
      <c r="C102" s="83">
        <v>14786432.580000002</v>
      </c>
      <c r="D102" s="83">
        <v>21007597.469999999</v>
      </c>
      <c r="E102" s="83">
        <v>25193108.189999998</v>
      </c>
      <c r="F102" s="83">
        <v>53333024.060000002</v>
      </c>
      <c r="G102" s="83">
        <v>39792213.660000004</v>
      </c>
      <c r="H102" s="83">
        <v>30711380.110000007</v>
      </c>
      <c r="I102" s="83">
        <v>36899372.250000007</v>
      </c>
      <c r="J102" s="83">
        <v>37488292.890000001</v>
      </c>
      <c r="K102" s="83">
        <v>29267906.5</v>
      </c>
      <c r="L102" s="83">
        <v>31762100.679999996</v>
      </c>
      <c r="M102" s="83">
        <v>73601991.420000002</v>
      </c>
      <c r="N102" s="83">
        <v>118133885.50999999</v>
      </c>
    </row>
    <row r="103" spans="1:14">
      <c r="A103" s="54" t="s">
        <v>212</v>
      </c>
      <c r="B103" s="87">
        <f t="shared" si="3"/>
        <v>1478767023.6100001</v>
      </c>
      <c r="C103" s="83">
        <v>15120655.99</v>
      </c>
      <c r="D103" s="83">
        <v>28402879.020000003</v>
      </c>
      <c r="E103" s="83">
        <v>85672020.939999998</v>
      </c>
      <c r="F103" s="83">
        <v>39853061.68</v>
      </c>
      <c r="G103" s="83">
        <v>42232995.079999998</v>
      </c>
      <c r="H103" s="83">
        <v>170578493.87999997</v>
      </c>
      <c r="I103" s="83">
        <v>54671990.669999994</v>
      </c>
      <c r="J103" s="83">
        <v>64401044.980000004</v>
      </c>
      <c r="K103" s="83">
        <v>41174970.530000001</v>
      </c>
      <c r="L103" s="83">
        <v>89535012.659999996</v>
      </c>
      <c r="M103" s="83">
        <v>96710859.349999994</v>
      </c>
      <c r="N103" s="83">
        <v>750413038.83000016</v>
      </c>
    </row>
    <row r="104" spans="1:14">
      <c r="A104" s="54" t="s">
        <v>213</v>
      </c>
      <c r="B104" s="87">
        <f t="shared" si="3"/>
        <v>59741464792.130013</v>
      </c>
      <c r="C104" s="83">
        <v>3307132700.5300007</v>
      </c>
      <c r="D104" s="83">
        <v>3995241833.460001</v>
      </c>
      <c r="E104" s="83">
        <v>3869002815.2100015</v>
      </c>
      <c r="F104" s="83">
        <v>4107258397.9199991</v>
      </c>
      <c r="G104" s="83">
        <v>4260412852.8799992</v>
      </c>
      <c r="H104" s="83">
        <v>3692531517.0600019</v>
      </c>
      <c r="I104" s="83">
        <v>4442217296.9400005</v>
      </c>
      <c r="J104" s="83">
        <v>5930232594.5100002</v>
      </c>
      <c r="K104" s="83">
        <v>4840867509.750001</v>
      </c>
      <c r="L104" s="83">
        <v>5105881560.8600016</v>
      </c>
      <c r="M104" s="83">
        <v>8858425254.8200054</v>
      </c>
      <c r="N104" s="83">
        <v>7332260458.1900015</v>
      </c>
    </row>
    <row r="105" spans="1:14">
      <c r="A105" s="53" t="s">
        <v>214</v>
      </c>
      <c r="B105" s="87">
        <f t="shared" si="3"/>
        <v>54185291.990000002</v>
      </c>
      <c r="C105" s="83">
        <v>1345143.78</v>
      </c>
      <c r="D105" s="83">
        <v>1283578.92</v>
      </c>
      <c r="E105" s="83">
        <v>7869554.1500000004</v>
      </c>
      <c r="F105" s="83">
        <v>1604520.4700000002</v>
      </c>
      <c r="G105" s="83">
        <v>1261097.3700000001</v>
      </c>
      <c r="H105" s="83">
        <v>1258395.76</v>
      </c>
      <c r="I105" s="83">
        <v>1593359.87</v>
      </c>
      <c r="J105" s="83">
        <v>3945798.21</v>
      </c>
      <c r="K105" s="83">
        <v>16279875.74</v>
      </c>
      <c r="L105" s="83">
        <v>4157422.4299999997</v>
      </c>
      <c r="M105" s="83">
        <v>9047424.5299999993</v>
      </c>
      <c r="N105" s="83">
        <v>4539120.7600000007</v>
      </c>
    </row>
    <row r="106" spans="1:14">
      <c r="A106" s="54" t="s">
        <v>215</v>
      </c>
      <c r="B106" s="87">
        <f t="shared" si="3"/>
        <v>3494948292.3999996</v>
      </c>
      <c r="C106" s="83">
        <v>71328328.25</v>
      </c>
      <c r="D106" s="83">
        <v>63521231.150000006</v>
      </c>
      <c r="E106" s="83">
        <v>74345396.109999985</v>
      </c>
      <c r="F106" s="83">
        <v>280566531.48000002</v>
      </c>
      <c r="G106" s="83">
        <v>752361997.65999997</v>
      </c>
      <c r="H106" s="83">
        <v>161329806.29999998</v>
      </c>
      <c r="I106" s="83">
        <v>125337171.86</v>
      </c>
      <c r="J106" s="83">
        <v>138496147.56999999</v>
      </c>
      <c r="K106" s="83">
        <v>129370011.36999999</v>
      </c>
      <c r="L106" s="83">
        <v>143956605.36000001</v>
      </c>
      <c r="M106" s="83">
        <v>835933921.75</v>
      </c>
      <c r="N106" s="83">
        <v>718401143.53999996</v>
      </c>
    </row>
    <row r="107" spans="1:14" s="10" customFormat="1" ht="15">
      <c r="A107" s="26" t="s">
        <v>52</v>
      </c>
      <c r="B107" s="87">
        <f t="shared" si="3"/>
        <v>207283709907.86005</v>
      </c>
      <c r="C107" s="86">
        <v>32591870266.77</v>
      </c>
      <c r="D107" s="86">
        <v>13004240148.58</v>
      </c>
      <c r="E107" s="86">
        <v>15142799725.610001</v>
      </c>
      <c r="F107" s="86">
        <v>4350896030.3600006</v>
      </c>
      <c r="G107" s="86">
        <v>12673823220.780001</v>
      </c>
      <c r="H107" s="86">
        <v>43404805768.990005</v>
      </c>
      <c r="I107" s="86">
        <v>17719541711.370003</v>
      </c>
      <c r="J107" s="86">
        <v>12701688999.26</v>
      </c>
      <c r="K107" s="86">
        <v>11055845853.790001</v>
      </c>
      <c r="L107" s="86">
        <v>5043488827.3399992</v>
      </c>
      <c r="M107" s="86">
        <v>25656096775.090004</v>
      </c>
      <c r="N107" s="86">
        <v>13938612579.920002</v>
      </c>
    </row>
    <row r="108" spans="1:14" s="10" customFormat="1" ht="15">
      <c r="A108" s="26" t="s">
        <v>216</v>
      </c>
      <c r="B108" s="87">
        <f t="shared" si="3"/>
        <v>207283709907.86005</v>
      </c>
      <c r="C108" s="86">
        <v>32591870266.77</v>
      </c>
      <c r="D108" s="86">
        <v>13004240148.58</v>
      </c>
      <c r="E108" s="86">
        <v>15142799725.610001</v>
      </c>
      <c r="F108" s="86">
        <v>4350896030.3600006</v>
      </c>
      <c r="G108" s="86">
        <v>12673823220.780001</v>
      </c>
      <c r="H108" s="86">
        <v>43404805768.990005</v>
      </c>
      <c r="I108" s="86">
        <v>17719541711.370003</v>
      </c>
      <c r="J108" s="86">
        <v>12701688999.26</v>
      </c>
      <c r="K108" s="86">
        <v>11055845853.790001</v>
      </c>
      <c r="L108" s="86">
        <v>5043488827.3399992</v>
      </c>
      <c r="M108" s="86">
        <v>25656096775.090004</v>
      </c>
      <c r="N108" s="86">
        <v>13938612579.920002</v>
      </c>
    </row>
    <row r="109" spans="1:14">
      <c r="A109" s="5" t="s">
        <v>217</v>
      </c>
      <c r="B109" s="87">
        <f t="shared" si="3"/>
        <v>207283709907.86005</v>
      </c>
      <c r="C109" s="83">
        <v>32591870266.77</v>
      </c>
      <c r="D109" s="83">
        <v>13004240148.58</v>
      </c>
      <c r="E109" s="83">
        <v>15142799725.610001</v>
      </c>
      <c r="F109" s="83">
        <v>4350896030.3600006</v>
      </c>
      <c r="G109" s="83">
        <v>12673823220.780001</v>
      </c>
      <c r="H109" s="83">
        <v>43404805768.990005</v>
      </c>
      <c r="I109" s="83">
        <v>17719541711.370003</v>
      </c>
      <c r="J109" s="83">
        <v>12701688999.26</v>
      </c>
      <c r="K109" s="83">
        <v>11055845853.790001</v>
      </c>
      <c r="L109" s="83">
        <v>5043488827.3399992</v>
      </c>
      <c r="M109" s="83">
        <v>25656096775.090004</v>
      </c>
      <c r="N109" s="83">
        <v>13938612579.920002</v>
      </c>
    </row>
    <row r="110" spans="1:14" ht="4.5" customHeight="1">
      <c r="A110" s="5"/>
      <c r="B110" s="87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s="10" customFormat="1" ht="15">
      <c r="A111" s="26" t="s">
        <v>43</v>
      </c>
      <c r="B111" s="87">
        <f t="shared" si="3"/>
        <v>76915743148.72998</v>
      </c>
      <c r="C111" s="86">
        <v>8441655004.2000008</v>
      </c>
      <c r="D111" s="86">
        <v>19635602040.32</v>
      </c>
      <c r="E111" s="86">
        <v>5194855004.9799995</v>
      </c>
      <c r="F111" s="86">
        <v>3436135436.2800002</v>
      </c>
      <c r="G111" s="86">
        <v>7032271078.0900002</v>
      </c>
      <c r="H111" s="86">
        <v>2175287963.8499999</v>
      </c>
      <c r="I111" s="86">
        <v>3406893010.8100004</v>
      </c>
      <c r="J111" s="86">
        <v>3965617873.0599999</v>
      </c>
      <c r="K111" s="86">
        <v>3906404134.4599996</v>
      </c>
      <c r="L111" s="86">
        <v>4815827121.6599998</v>
      </c>
      <c r="M111" s="86">
        <v>5488534827.4799995</v>
      </c>
      <c r="N111" s="86">
        <v>9416659653.539999</v>
      </c>
    </row>
    <row r="112" spans="1:14" s="10" customFormat="1" ht="15">
      <c r="A112" s="26" t="s">
        <v>42</v>
      </c>
      <c r="B112" s="87">
        <f t="shared" si="3"/>
        <v>76915743148.72998</v>
      </c>
      <c r="C112" s="86">
        <v>8441655004.2000008</v>
      </c>
      <c r="D112" s="86">
        <v>19635602040.32</v>
      </c>
      <c r="E112" s="86">
        <v>5194855004.9799995</v>
      </c>
      <c r="F112" s="86">
        <v>3436135436.2800002</v>
      </c>
      <c r="G112" s="86">
        <v>7032271078.0900002</v>
      </c>
      <c r="H112" s="86">
        <v>2175287963.8499999</v>
      </c>
      <c r="I112" s="86">
        <v>3406893010.8100004</v>
      </c>
      <c r="J112" s="86">
        <v>3965617873.0599999</v>
      </c>
      <c r="K112" s="86">
        <v>3906404134.4599996</v>
      </c>
      <c r="L112" s="86">
        <v>4815827121.6599998</v>
      </c>
      <c r="M112" s="86">
        <v>5488534827.4799995</v>
      </c>
      <c r="N112" s="86">
        <v>9416659653.539999</v>
      </c>
    </row>
    <row r="113" spans="1:14" s="10" customFormat="1" ht="15">
      <c r="A113" s="26" t="s">
        <v>47</v>
      </c>
      <c r="B113" s="87">
        <f t="shared" si="3"/>
        <v>76915743148.72998</v>
      </c>
      <c r="C113" s="83">
        <v>8441655004.2000008</v>
      </c>
      <c r="D113" s="83">
        <v>19635602040.32</v>
      </c>
      <c r="E113" s="83">
        <v>5194855004.9799995</v>
      </c>
      <c r="F113" s="83">
        <v>3436135436.2800002</v>
      </c>
      <c r="G113" s="83">
        <v>7032271078.0900002</v>
      </c>
      <c r="H113" s="83">
        <v>2175287963.8499999</v>
      </c>
      <c r="I113" s="83">
        <v>3406893010.8100004</v>
      </c>
      <c r="J113" s="83">
        <v>3965617873.0599999</v>
      </c>
      <c r="K113" s="83">
        <v>3906404134.4599996</v>
      </c>
      <c r="L113" s="83">
        <v>4815827121.6599998</v>
      </c>
      <c r="M113" s="83">
        <v>5488534827.4799995</v>
      </c>
      <c r="N113" s="83">
        <v>9416659653.539999</v>
      </c>
    </row>
    <row r="114" spans="1:14">
      <c r="A114" s="6" t="s">
        <v>48</v>
      </c>
      <c r="B114" s="88">
        <f t="shared" si="3"/>
        <v>76915743148.72998</v>
      </c>
      <c r="C114" s="84">
        <v>8441655004.2000008</v>
      </c>
      <c r="D114" s="84">
        <v>19635602040.32</v>
      </c>
      <c r="E114" s="84">
        <v>5194855004.9799995</v>
      </c>
      <c r="F114" s="84">
        <v>3436135436.2800002</v>
      </c>
      <c r="G114" s="84">
        <v>7032271078.0900002</v>
      </c>
      <c r="H114" s="84">
        <v>2175287963.8499999</v>
      </c>
      <c r="I114" s="84">
        <v>3406893010.8100004</v>
      </c>
      <c r="J114" s="84">
        <v>3965617873.0599999</v>
      </c>
      <c r="K114" s="84">
        <v>3906404134.4599996</v>
      </c>
      <c r="L114" s="84">
        <v>4815827121.6599998</v>
      </c>
      <c r="M114" s="84">
        <v>5488534827.4799995</v>
      </c>
      <c r="N114" s="84">
        <v>9416659653.539999</v>
      </c>
    </row>
    <row r="115" spans="1:14">
      <c r="A115" s="32" t="s">
        <v>137</v>
      </c>
      <c r="B115" s="32"/>
      <c r="C115" s="7"/>
      <c r="D115" s="7"/>
      <c r="E115" s="7"/>
      <c r="F115" s="7"/>
      <c r="G115" s="7"/>
      <c r="H115" s="7"/>
      <c r="I115" s="7"/>
      <c r="J115" s="7"/>
      <c r="K115" s="77"/>
      <c r="L115" s="77"/>
    </row>
    <row r="116" spans="1:14">
      <c r="A116" s="33" t="s">
        <v>105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78"/>
      <c r="L116" s="78"/>
    </row>
    <row r="117" spans="1:14">
      <c r="A117" s="33" t="s">
        <v>106</v>
      </c>
      <c r="B117" s="33"/>
      <c r="C117" s="34"/>
      <c r="D117" s="34"/>
      <c r="E117" s="34"/>
      <c r="F117" s="34"/>
      <c r="G117" s="34"/>
      <c r="H117" s="34"/>
      <c r="I117" s="34"/>
      <c r="J117" s="34"/>
    </row>
    <row r="118" spans="1:14">
      <c r="A118" s="33" t="s">
        <v>39</v>
      </c>
      <c r="B118" s="33"/>
      <c r="C118" s="7"/>
      <c r="D118" s="7"/>
      <c r="E118" s="7"/>
      <c r="F118" s="7"/>
      <c r="G118" s="7"/>
      <c r="H118" s="7"/>
      <c r="I118" s="7"/>
      <c r="J118" s="7"/>
    </row>
    <row r="119" spans="1:14">
      <c r="C119" s="7"/>
      <c r="D119" s="7"/>
      <c r="E119" s="7"/>
      <c r="F119" s="7"/>
      <c r="G119" s="7"/>
      <c r="H119" s="7"/>
      <c r="I119" s="7"/>
      <c r="J119" s="7"/>
    </row>
  </sheetData>
  <mergeCells count="3">
    <mergeCell ref="A2:E2"/>
    <mergeCell ref="A3:E3"/>
    <mergeCell ref="A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5"/>
  <sheetViews>
    <sheetView tabSelected="1" topLeftCell="A28" workbookViewId="0">
      <pane xSplit="1" topLeftCell="H1" activePane="topRight" state="frozen"/>
      <selection pane="topRight" activeCell="A41" sqref="A41"/>
    </sheetView>
  </sheetViews>
  <sheetFormatPr baseColWidth="10" defaultRowHeight="14.25"/>
  <cols>
    <col min="1" max="1" width="46" style="2" customWidth="1"/>
    <col min="2" max="14" width="17.42578125" style="2" customWidth="1"/>
    <col min="15" max="74" width="16.7109375" style="2" customWidth="1"/>
    <col min="75" max="16384" width="11.42578125" style="2"/>
  </cols>
  <sheetData>
    <row r="1" spans="1:7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s="4" customFormat="1" ht="12.75">
      <c r="A2" s="103"/>
      <c r="B2" s="103"/>
      <c r="C2" s="10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22.5" customHeight="1">
      <c r="A3" s="102" t="s">
        <v>236</v>
      </c>
      <c r="B3" s="102"/>
      <c r="C3" s="102"/>
      <c r="D3" s="102"/>
      <c r="E3" s="10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>
      <c r="A4" s="102" t="s">
        <v>234</v>
      </c>
      <c r="B4" s="102"/>
      <c r="C4" s="10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1:74" ht="4.5" customHeight="1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AT5" s="25"/>
    </row>
    <row r="6" spans="1:74" s="10" customFormat="1" ht="15">
      <c r="A6" s="8" t="s">
        <v>53</v>
      </c>
      <c r="B6" s="81" t="s">
        <v>230</v>
      </c>
      <c r="C6" s="81" t="s">
        <v>0</v>
      </c>
      <c r="D6" s="81" t="s">
        <v>1</v>
      </c>
      <c r="E6" s="81" t="s">
        <v>111</v>
      </c>
      <c r="F6" s="81" t="s">
        <v>115</v>
      </c>
      <c r="G6" s="81" t="s">
        <v>116</v>
      </c>
      <c r="H6" s="81" t="s">
        <v>117</v>
      </c>
      <c r="I6" s="81" t="s">
        <v>118</v>
      </c>
      <c r="J6" s="81" t="s">
        <v>119</v>
      </c>
      <c r="K6" s="81" t="s">
        <v>122</v>
      </c>
      <c r="L6" s="81" t="s">
        <v>123</v>
      </c>
      <c r="M6" s="81" t="s">
        <v>124</v>
      </c>
      <c r="N6" s="81" t="s">
        <v>126</v>
      </c>
    </row>
    <row r="7" spans="1:74" s="10" customFormat="1" ht="15">
      <c r="A7" s="26" t="s">
        <v>54</v>
      </c>
      <c r="B7" s="87">
        <f>SUM(C7:N7)</f>
        <v>1383450751364.9299</v>
      </c>
      <c r="C7" s="86">
        <f>SUM(C8,C38)</f>
        <v>106167326937.47002</v>
      </c>
      <c r="D7" s="86">
        <f>SUM(D8,D38)</f>
        <v>117252627604.06999</v>
      </c>
      <c r="E7" s="86">
        <f t="shared" ref="E7:N7" si="0">SUM(E8,E38)</f>
        <v>122029528461.65999</v>
      </c>
      <c r="F7" s="86">
        <f t="shared" si="0"/>
        <v>77217608307.600006</v>
      </c>
      <c r="G7" s="86">
        <f t="shared" si="0"/>
        <v>107278872367.65001</v>
      </c>
      <c r="H7" s="86">
        <f t="shared" si="0"/>
        <v>111666449155.60002</v>
      </c>
      <c r="I7" s="86">
        <f t="shared" si="0"/>
        <v>116004104035.53999</v>
      </c>
      <c r="J7" s="86">
        <f t="shared" si="0"/>
        <v>93750522788.979996</v>
      </c>
      <c r="K7" s="86">
        <f t="shared" si="0"/>
        <v>102889380767.11002</v>
      </c>
      <c r="L7" s="86">
        <f t="shared" si="0"/>
        <v>118500452192.87999</v>
      </c>
      <c r="M7" s="86">
        <f t="shared" si="0"/>
        <v>129387228184.16998</v>
      </c>
      <c r="N7" s="86">
        <f t="shared" si="0"/>
        <v>181306650562.19998</v>
      </c>
    </row>
    <row r="8" spans="1:74" s="10" customFormat="1" ht="12" customHeight="1">
      <c r="A8" s="26" t="s">
        <v>55</v>
      </c>
      <c r="B8" s="87">
        <f t="shared" ref="B8:B40" si="1">SUM(C8:N8)</f>
        <v>1279237204118.75</v>
      </c>
      <c r="C8" s="86">
        <f>SUM(C10,C15,C25,C29,C36)</f>
        <v>99402711944.890015</v>
      </c>
      <c r="D8" s="86">
        <f>SUM(D10,D15,D25,D29,D36)</f>
        <v>110071274842.70999</v>
      </c>
      <c r="E8" s="86">
        <f t="shared" ref="E8:N8" si="2">SUM(E10,E15,E25,E29,E36)</f>
        <v>93358287605.849991</v>
      </c>
      <c r="F8" s="86">
        <f t="shared" si="2"/>
        <v>72803436662.389999</v>
      </c>
      <c r="G8" s="86">
        <f t="shared" si="2"/>
        <v>103366610868.94</v>
      </c>
      <c r="H8" s="86">
        <f t="shared" si="2"/>
        <v>104152109906.14001</v>
      </c>
      <c r="I8" s="86">
        <f t="shared" si="2"/>
        <v>107951069115.73</v>
      </c>
      <c r="J8" s="86">
        <f t="shared" si="2"/>
        <v>90551184472.449997</v>
      </c>
      <c r="K8" s="86">
        <f t="shared" si="2"/>
        <v>93139218367.290009</v>
      </c>
      <c r="L8" s="86">
        <f t="shared" si="2"/>
        <v>108829187666.40999</v>
      </c>
      <c r="M8" s="86">
        <f t="shared" si="2"/>
        <v>125860086223.57999</v>
      </c>
      <c r="N8" s="86">
        <f t="shared" si="2"/>
        <v>169752026442.37</v>
      </c>
    </row>
    <row r="9" spans="1:74" s="10" customFormat="1" ht="4.5" customHeight="1">
      <c r="A9" s="26"/>
      <c r="B9" s="87">
        <f t="shared" si="1"/>
        <v>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74" s="10" customFormat="1" ht="15">
      <c r="A10" s="26" t="s">
        <v>49</v>
      </c>
      <c r="B10" s="87">
        <f t="shared" si="1"/>
        <v>214773221005.97998</v>
      </c>
      <c r="C10" s="86">
        <v>12253669181.339998</v>
      </c>
      <c r="D10" s="86">
        <v>13891463578.92</v>
      </c>
      <c r="E10" s="86">
        <v>15716062460.849998</v>
      </c>
      <c r="F10" s="86">
        <v>14970950024.509998</v>
      </c>
      <c r="G10" s="86">
        <v>15532711355.35</v>
      </c>
      <c r="H10" s="86">
        <v>15550561077.119999</v>
      </c>
      <c r="I10" s="86">
        <v>15434921960.470001</v>
      </c>
      <c r="J10" s="86">
        <v>14988207111.76</v>
      </c>
      <c r="K10" s="86">
        <v>17362532977.68</v>
      </c>
      <c r="L10" s="86">
        <v>20274951115.02</v>
      </c>
      <c r="M10" s="86">
        <v>23130373126.400002</v>
      </c>
      <c r="N10" s="86">
        <v>35666817036.559998</v>
      </c>
    </row>
    <row r="11" spans="1:74" s="10" customFormat="1" ht="15">
      <c r="A11" s="35" t="s">
        <v>147</v>
      </c>
      <c r="B11" s="87">
        <f t="shared" si="1"/>
        <v>97226499399.770004</v>
      </c>
      <c r="C11" s="83">
        <v>5636228464.079999</v>
      </c>
      <c r="D11" s="83">
        <v>5947280224.1300001</v>
      </c>
      <c r="E11" s="83">
        <v>6511404387.3200006</v>
      </c>
      <c r="F11" s="83">
        <v>6346256257.039999</v>
      </c>
      <c r="G11" s="83">
        <v>6956878221.1699982</v>
      </c>
      <c r="H11" s="83">
        <v>7135807016.6599998</v>
      </c>
      <c r="I11" s="83">
        <v>6617263802.7300014</v>
      </c>
      <c r="J11" s="83">
        <v>6245291461.8000002</v>
      </c>
      <c r="K11" s="83">
        <v>8595949255.3700008</v>
      </c>
      <c r="L11" s="83">
        <v>10623345245.590002</v>
      </c>
      <c r="M11" s="83">
        <v>8778873159.8899994</v>
      </c>
      <c r="N11" s="83">
        <v>17831921903.990002</v>
      </c>
    </row>
    <row r="12" spans="1:74" s="10" customFormat="1" ht="15">
      <c r="A12" s="35" t="s">
        <v>145</v>
      </c>
      <c r="B12" s="87">
        <f t="shared" si="1"/>
        <v>12007781768.860001</v>
      </c>
      <c r="C12" s="83">
        <v>682041923.63</v>
      </c>
      <c r="D12" s="83">
        <v>921002189.56000006</v>
      </c>
      <c r="E12" s="83">
        <v>995025638.02999997</v>
      </c>
      <c r="F12" s="83">
        <v>849181388.53999996</v>
      </c>
      <c r="G12" s="83">
        <v>1244276426.0999999</v>
      </c>
      <c r="H12" s="83">
        <v>905526830.02999997</v>
      </c>
      <c r="I12" s="83">
        <v>1015637739.41</v>
      </c>
      <c r="J12" s="83">
        <v>855955049.20000005</v>
      </c>
      <c r="K12" s="83">
        <v>982574450.41999996</v>
      </c>
      <c r="L12" s="83">
        <v>1083114491.3299999</v>
      </c>
      <c r="M12" s="83">
        <v>977395640.10000002</v>
      </c>
      <c r="N12" s="83">
        <v>1496050002.51</v>
      </c>
    </row>
    <row r="13" spans="1:74" s="10" customFormat="1" ht="15">
      <c r="A13" s="80" t="s">
        <v>144</v>
      </c>
      <c r="B13" s="87">
        <f t="shared" si="1"/>
        <v>45123968525.43</v>
      </c>
      <c r="C13" s="83">
        <v>2334352586.6600003</v>
      </c>
      <c r="D13" s="83">
        <v>3029330862.8799996</v>
      </c>
      <c r="E13" s="83">
        <v>3709841254.2799993</v>
      </c>
      <c r="F13" s="83">
        <v>3221493195.5500002</v>
      </c>
      <c r="G13" s="83">
        <v>3300094333.6200004</v>
      </c>
      <c r="H13" s="83">
        <v>3556995195.79</v>
      </c>
      <c r="I13" s="83">
        <v>3333759108.5599999</v>
      </c>
      <c r="J13" s="83">
        <v>3521342577.9400001</v>
      </c>
      <c r="K13" s="83">
        <v>3600588008.5899997</v>
      </c>
      <c r="L13" s="83">
        <v>3361885597.7599993</v>
      </c>
      <c r="M13" s="83">
        <v>6505891472.3699999</v>
      </c>
      <c r="N13" s="83">
        <v>5648394331.4299994</v>
      </c>
    </row>
    <row r="14" spans="1:74" s="10" customFormat="1" ht="15">
      <c r="A14" s="35" t="s">
        <v>146</v>
      </c>
      <c r="B14" s="87">
        <f t="shared" si="1"/>
        <v>60414971311.919998</v>
      </c>
      <c r="C14" s="83">
        <v>3601046206.9699998</v>
      </c>
      <c r="D14" s="83">
        <v>3993850302.3500004</v>
      </c>
      <c r="E14" s="83">
        <v>4499791181.2200003</v>
      </c>
      <c r="F14" s="83">
        <v>4554019183.3800001</v>
      </c>
      <c r="G14" s="83">
        <v>4031462374.4600005</v>
      </c>
      <c r="H14" s="83">
        <v>3952232034.6400003</v>
      </c>
      <c r="I14" s="83">
        <v>4468261309.7699995</v>
      </c>
      <c r="J14" s="83">
        <v>4365618022.8199997</v>
      </c>
      <c r="K14" s="83">
        <v>4183421263.3000002</v>
      </c>
      <c r="L14" s="83">
        <v>5206605780.3400002</v>
      </c>
      <c r="M14" s="83">
        <v>6868212854.0400009</v>
      </c>
      <c r="N14" s="83">
        <v>10690450798.629999</v>
      </c>
    </row>
    <row r="15" spans="1:74" s="10" customFormat="1" ht="15">
      <c r="A15" s="26" t="s">
        <v>44</v>
      </c>
      <c r="B15" s="87">
        <f t="shared" si="1"/>
        <v>236928278497.47</v>
      </c>
      <c r="C15" s="86">
        <v>15048116963.940001</v>
      </c>
      <c r="D15" s="86">
        <v>15816124198.74</v>
      </c>
      <c r="E15" s="86">
        <v>19027892454.219997</v>
      </c>
      <c r="F15" s="86">
        <v>13723260482.250002</v>
      </c>
      <c r="G15" s="86">
        <v>23419859197.190002</v>
      </c>
      <c r="H15" s="86">
        <v>14303557753.400002</v>
      </c>
      <c r="I15" s="86">
        <v>14487865712.999998</v>
      </c>
      <c r="J15" s="86">
        <v>15581854162.58</v>
      </c>
      <c r="K15" s="86">
        <v>20451716103.849995</v>
      </c>
      <c r="L15" s="86">
        <v>29566133689.389999</v>
      </c>
      <c r="M15" s="86">
        <v>17907088238.23</v>
      </c>
      <c r="N15" s="86">
        <v>37594809540.68</v>
      </c>
    </row>
    <row r="16" spans="1:74">
      <c r="A16" s="40" t="s">
        <v>65</v>
      </c>
      <c r="B16" s="87">
        <f t="shared" si="1"/>
        <v>22782555496.470005</v>
      </c>
      <c r="C16" s="83">
        <v>1222055206.6599998</v>
      </c>
      <c r="D16" s="83">
        <v>2109944940.1400001</v>
      </c>
      <c r="E16" s="83">
        <v>2263235965.9500003</v>
      </c>
      <c r="F16" s="83">
        <v>1192957052.24</v>
      </c>
      <c r="G16" s="83">
        <v>982961239.19000006</v>
      </c>
      <c r="H16" s="83">
        <v>1094942767.0400002</v>
      </c>
      <c r="I16" s="83">
        <v>928582115.37999988</v>
      </c>
      <c r="J16" s="83">
        <v>2212144366.4100003</v>
      </c>
      <c r="K16" s="83">
        <v>3418340201.2000003</v>
      </c>
      <c r="L16" s="83">
        <v>3185573427.5900002</v>
      </c>
      <c r="M16" s="83">
        <v>2346598033.5900002</v>
      </c>
      <c r="N16" s="83">
        <v>1825220181.0800004</v>
      </c>
    </row>
    <row r="17" spans="1:14" s="10" customFormat="1" ht="15">
      <c r="A17" s="35" t="s">
        <v>150</v>
      </c>
      <c r="B17" s="87">
        <f t="shared" si="1"/>
        <v>22685805593.009995</v>
      </c>
      <c r="C17" s="83">
        <v>966450629.6500001</v>
      </c>
      <c r="D17" s="83">
        <v>1049599608.1499999</v>
      </c>
      <c r="E17" s="83">
        <v>2035786426.4899998</v>
      </c>
      <c r="F17" s="83">
        <v>1844782225.02</v>
      </c>
      <c r="G17" s="83">
        <v>1404914387.4499998</v>
      </c>
      <c r="H17" s="83">
        <v>1382654557.8300002</v>
      </c>
      <c r="I17" s="83">
        <v>1349053963.1800001</v>
      </c>
      <c r="J17" s="83">
        <v>986246898.73000002</v>
      </c>
      <c r="K17" s="83">
        <v>1943130640.6399999</v>
      </c>
      <c r="L17" s="83">
        <v>1678080856.8000002</v>
      </c>
      <c r="M17" s="83">
        <v>2449799564.2999997</v>
      </c>
      <c r="N17" s="83">
        <v>5595305834.7699986</v>
      </c>
    </row>
    <row r="18" spans="1:14" s="10" customFormat="1" ht="15">
      <c r="A18" s="35" t="s">
        <v>153</v>
      </c>
      <c r="B18" s="87">
        <f t="shared" si="1"/>
        <v>11501305933.049999</v>
      </c>
      <c r="C18" s="83">
        <v>431099791.75</v>
      </c>
      <c r="D18" s="83">
        <v>535984289.86000001</v>
      </c>
      <c r="E18" s="83">
        <v>484695279.44999999</v>
      </c>
      <c r="F18" s="83">
        <v>484082819.96000004</v>
      </c>
      <c r="G18" s="83">
        <v>487361353.81999999</v>
      </c>
      <c r="H18" s="83">
        <v>484992223.85000002</v>
      </c>
      <c r="I18" s="83">
        <v>1091455368.8099999</v>
      </c>
      <c r="J18" s="83">
        <v>726063112.97000003</v>
      </c>
      <c r="K18" s="83">
        <v>603412062.40999997</v>
      </c>
      <c r="L18" s="83">
        <v>1253091681.75</v>
      </c>
      <c r="M18" s="83">
        <v>1244957302.25</v>
      </c>
      <c r="N18" s="83">
        <v>3674110646.1700001</v>
      </c>
    </row>
    <row r="19" spans="1:14" s="10" customFormat="1" ht="15">
      <c r="A19" s="82" t="s">
        <v>155</v>
      </c>
      <c r="B19" s="87">
        <f t="shared" si="1"/>
        <v>86640012309.669998</v>
      </c>
      <c r="C19" s="83">
        <v>7089053787.1800003</v>
      </c>
      <c r="D19" s="83">
        <v>8966171027.210001</v>
      </c>
      <c r="E19" s="83">
        <v>5789077934.1800003</v>
      </c>
      <c r="F19" s="83">
        <v>5500434754.8000002</v>
      </c>
      <c r="G19" s="83">
        <v>9496772352.5400009</v>
      </c>
      <c r="H19" s="83">
        <v>6964605747.2999992</v>
      </c>
      <c r="I19" s="83">
        <v>6133574147.6399994</v>
      </c>
      <c r="J19" s="83">
        <v>8001392565.4799995</v>
      </c>
      <c r="K19" s="83">
        <v>8156632910.8099995</v>
      </c>
      <c r="L19" s="83">
        <v>6641694690.2399998</v>
      </c>
      <c r="M19" s="83">
        <v>4986079927.9499998</v>
      </c>
      <c r="N19" s="83">
        <v>8914522464.3400002</v>
      </c>
    </row>
    <row r="20" spans="1:14" s="10" customFormat="1" ht="15">
      <c r="A20" s="35" t="s">
        <v>158</v>
      </c>
      <c r="B20" s="87">
        <f t="shared" si="1"/>
        <v>618894671.98000014</v>
      </c>
      <c r="C20" s="83">
        <v>15321828.48</v>
      </c>
      <c r="D20" s="83">
        <v>51640187.670000002</v>
      </c>
      <c r="E20" s="83">
        <v>76114310.13000001</v>
      </c>
      <c r="F20" s="83">
        <v>44928846.920000002</v>
      </c>
      <c r="G20" s="83">
        <v>71289431.25</v>
      </c>
      <c r="H20" s="83">
        <v>49071871.18</v>
      </c>
      <c r="I20" s="83">
        <v>25344478.879999999</v>
      </c>
      <c r="J20" s="83">
        <v>70859396.640000015</v>
      </c>
      <c r="K20" s="83">
        <v>47336870.859999999</v>
      </c>
      <c r="L20" s="83">
        <v>46097626.260000005</v>
      </c>
      <c r="M20" s="83">
        <v>58710391.859999999</v>
      </c>
      <c r="N20" s="83">
        <v>62179431.849999994</v>
      </c>
    </row>
    <row r="21" spans="1:14" s="10" customFormat="1" ht="15">
      <c r="A21" s="35" t="s">
        <v>161</v>
      </c>
      <c r="B21" s="87">
        <f t="shared" si="1"/>
        <v>84343441721.169998</v>
      </c>
      <c r="C21" s="83">
        <v>5022277118.2399998</v>
      </c>
      <c r="D21" s="83">
        <v>2585578114.4699998</v>
      </c>
      <c r="E21" s="83">
        <v>7790629176.1400013</v>
      </c>
      <c r="F21" s="83">
        <v>4244429591.6000004</v>
      </c>
      <c r="G21" s="83">
        <v>10434782924.050001</v>
      </c>
      <c r="H21" s="83">
        <v>3882845309.2800002</v>
      </c>
      <c r="I21" s="83">
        <v>4440147250.0599995</v>
      </c>
      <c r="J21" s="83">
        <v>3011110682.6900001</v>
      </c>
      <c r="K21" s="83">
        <v>5576482081.1800003</v>
      </c>
      <c r="L21" s="83">
        <v>15861264520.119999</v>
      </c>
      <c r="M21" s="83">
        <v>6203394414.9099998</v>
      </c>
      <c r="N21" s="83">
        <v>15290500538.429998</v>
      </c>
    </row>
    <row r="22" spans="1:14" s="10" customFormat="1" ht="15">
      <c r="A22" s="35" t="s">
        <v>167</v>
      </c>
      <c r="B22" s="87">
        <f t="shared" si="1"/>
        <v>2696713755.71</v>
      </c>
      <c r="C22" s="83">
        <v>148631899.53</v>
      </c>
      <c r="D22" s="83">
        <v>147185985.25999999</v>
      </c>
      <c r="E22" s="83">
        <v>237572582.59000003</v>
      </c>
      <c r="F22" s="83">
        <v>97711391.939999998</v>
      </c>
      <c r="G22" s="83">
        <v>232211025.86000001</v>
      </c>
      <c r="H22" s="83">
        <v>167066159.01000002</v>
      </c>
      <c r="I22" s="83">
        <v>246022424.79000002</v>
      </c>
      <c r="J22" s="83">
        <v>186906925.76999998</v>
      </c>
      <c r="K22" s="83">
        <v>278841632.65999997</v>
      </c>
      <c r="L22" s="83">
        <v>309837637.56999999</v>
      </c>
      <c r="M22" s="83">
        <v>152482377.03999999</v>
      </c>
      <c r="N22" s="83">
        <v>492243713.69000006</v>
      </c>
    </row>
    <row r="23" spans="1:14" s="10" customFormat="1" ht="15">
      <c r="A23" s="35" t="s">
        <v>169</v>
      </c>
      <c r="B23" s="87">
        <f t="shared" si="1"/>
        <v>149703020</v>
      </c>
      <c r="C23" s="83">
        <v>12475251.67</v>
      </c>
      <c r="D23" s="83">
        <v>12475251.67</v>
      </c>
      <c r="E23" s="83">
        <v>12475251.67</v>
      </c>
      <c r="F23" s="83">
        <v>12475251.67</v>
      </c>
      <c r="G23" s="83">
        <v>12475251.67</v>
      </c>
      <c r="H23" s="83">
        <v>12475251.67</v>
      </c>
      <c r="I23" s="83">
        <v>12475251.67</v>
      </c>
      <c r="J23" s="83">
        <v>12475251.67</v>
      </c>
      <c r="K23" s="83">
        <v>12475251.67</v>
      </c>
      <c r="L23" s="83">
        <v>12475251.67</v>
      </c>
      <c r="M23" s="83">
        <v>12475251.67</v>
      </c>
      <c r="N23" s="83">
        <v>12475251.630000001</v>
      </c>
    </row>
    <row r="24" spans="1:14" s="10" customFormat="1" ht="15">
      <c r="A24" s="35" t="s">
        <v>171</v>
      </c>
      <c r="B24" s="87">
        <f t="shared" si="1"/>
        <v>5509845996.4099998</v>
      </c>
      <c r="C24" s="83">
        <v>140751450.78</v>
      </c>
      <c r="D24" s="83">
        <v>357544794.31</v>
      </c>
      <c r="E24" s="83">
        <v>338305527.62</v>
      </c>
      <c r="F24" s="83">
        <v>301458548.10000002</v>
      </c>
      <c r="G24" s="83">
        <v>297091231.36000001</v>
      </c>
      <c r="H24" s="83">
        <v>264903866.23999998</v>
      </c>
      <c r="I24" s="83">
        <v>261210712.59</v>
      </c>
      <c r="J24" s="83">
        <v>374654962.22000003</v>
      </c>
      <c r="K24" s="83">
        <v>415064452.42000002</v>
      </c>
      <c r="L24" s="83">
        <v>578017997.38999999</v>
      </c>
      <c r="M24" s="83">
        <v>452590974.66000003</v>
      </c>
      <c r="N24" s="83">
        <v>1728251478.72</v>
      </c>
    </row>
    <row r="25" spans="1:14" s="10" customFormat="1" ht="15">
      <c r="A25" s="26" t="s">
        <v>45</v>
      </c>
      <c r="B25" s="87">
        <f t="shared" si="1"/>
        <v>8644409445.9799995</v>
      </c>
      <c r="C25" s="86">
        <v>269130722.90999997</v>
      </c>
      <c r="D25" s="86">
        <v>379172865.45000005</v>
      </c>
      <c r="E25" s="86">
        <v>1145721074.4400001</v>
      </c>
      <c r="F25" s="86">
        <v>341579402.66999996</v>
      </c>
      <c r="G25" s="86">
        <v>612605121.58999991</v>
      </c>
      <c r="H25" s="86">
        <v>620539703.01999998</v>
      </c>
      <c r="I25" s="86">
        <v>587369585.79999995</v>
      </c>
      <c r="J25" s="86">
        <v>447813699.43000001</v>
      </c>
      <c r="K25" s="86">
        <v>681181348.12</v>
      </c>
      <c r="L25" s="86">
        <v>593371070.80999994</v>
      </c>
      <c r="M25" s="86">
        <v>837033042.94000006</v>
      </c>
      <c r="N25" s="86">
        <v>2128891808.8000002</v>
      </c>
    </row>
    <row r="26" spans="1:14" s="10" customFormat="1" ht="15">
      <c r="A26" s="35" t="s">
        <v>172</v>
      </c>
      <c r="B26" s="87">
        <f t="shared" si="1"/>
        <v>924876304.22000003</v>
      </c>
      <c r="C26" s="83">
        <v>5284800.95</v>
      </c>
      <c r="D26" s="83">
        <v>5274035.8499999996</v>
      </c>
      <c r="E26" s="83">
        <v>32471753.780000001</v>
      </c>
      <c r="F26" s="83">
        <v>17043696.859999999</v>
      </c>
      <c r="G26" s="83">
        <v>52534200.129999995</v>
      </c>
      <c r="H26" s="83">
        <v>35805432.119999997</v>
      </c>
      <c r="I26" s="83">
        <v>90041996.86999999</v>
      </c>
      <c r="J26" s="83">
        <v>33261563.440000001</v>
      </c>
      <c r="K26" s="83">
        <v>75861523.530000001</v>
      </c>
      <c r="L26" s="83">
        <v>79336206.980000004</v>
      </c>
      <c r="M26" s="83">
        <v>88656567.940000013</v>
      </c>
      <c r="N26" s="83">
        <v>409304525.77000004</v>
      </c>
    </row>
    <row r="27" spans="1:14" s="10" customFormat="1" ht="15">
      <c r="A27" s="35" t="s">
        <v>175</v>
      </c>
      <c r="B27" s="87">
        <f t="shared" si="1"/>
        <v>7109693697.8199997</v>
      </c>
      <c r="C27" s="83">
        <v>228904528.33999997</v>
      </c>
      <c r="D27" s="83">
        <v>339385434.16000003</v>
      </c>
      <c r="E27" s="83">
        <v>1073889396.02</v>
      </c>
      <c r="F27" s="83">
        <v>279026808.02999997</v>
      </c>
      <c r="G27" s="83">
        <v>510003684.03999996</v>
      </c>
      <c r="H27" s="83">
        <v>541349565.75999999</v>
      </c>
      <c r="I27" s="83">
        <v>452044874.80000001</v>
      </c>
      <c r="J27" s="83">
        <v>375102004.93000001</v>
      </c>
      <c r="K27" s="83">
        <v>560961749.04000008</v>
      </c>
      <c r="L27" s="83">
        <v>461632264.81999999</v>
      </c>
      <c r="M27" s="83">
        <v>680612891.23000002</v>
      </c>
      <c r="N27" s="83">
        <v>1606780496.6500001</v>
      </c>
    </row>
    <row r="28" spans="1:14" s="10" customFormat="1" ht="15">
      <c r="A28" s="35" t="s">
        <v>231</v>
      </c>
      <c r="B28" s="87">
        <f t="shared" si="1"/>
        <v>609839443.94000006</v>
      </c>
      <c r="C28" s="83">
        <v>34941393.620000005</v>
      </c>
      <c r="D28" s="83">
        <v>34513395.439999998</v>
      </c>
      <c r="E28" s="83">
        <v>39359924.640000001</v>
      </c>
      <c r="F28" s="83">
        <v>45508897.780000001</v>
      </c>
      <c r="G28" s="83">
        <v>50067237.420000002</v>
      </c>
      <c r="H28" s="83">
        <v>43384705.140000001</v>
      </c>
      <c r="I28" s="83">
        <v>45282714.130000003</v>
      </c>
      <c r="J28" s="83">
        <v>39450131.060000002</v>
      </c>
      <c r="K28" s="83">
        <v>44358075.549999997</v>
      </c>
      <c r="L28" s="83">
        <v>52402599.009999998</v>
      </c>
      <c r="M28" s="83">
        <v>67763583.770000011</v>
      </c>
      <c r="N28" s="83">
        <v>112806786.38000001</v>
      </c>
    </row>
    <row r="29" spans="1:14" s="10" customFormat="1" ht="15">
      <c r="A29" s="26" t="s">
        <v>46</v>
      </c>
      <c r="B29" s="87">
        <f t="shared" si="1"/>
        <v>577803978649.76001</v>
      </c>
      <c r="C29" s="86">
        <v>34826769777.130005</v>
      </c>
      <c r="D29" s="86">
        <v>40329239631.200005</v>
      </c>
      <c r="E29" s="86">
        <v>47524567483.729996</v>
      </c>
      <c r="F29" s="86">
        <v>37356207469.080002</v>
      </c>
      <c r="G29" s="86">
        <v>44251407524.239998</v>
      </c>
      <c r="H29" s="86">
        <v>41124493105.950005</v>
      </c>
      <c r="I29" s="86">
        <v>43237648040.040001</v>
      </c>
      <c r="J29" s="86">
        <v>45192349587.989998</v>
      </c>
      <c r="K29" s="86">
        <v>47347137583.419998</v>
      </c>
      <c r="L29" s="86">
        <v>51281312860.62999</v>
      </c>
      <c r="M29" s="86">
        <v>63872499620.269997</v>
      </c>
      <c r="N29" s="86">
        <v>81460345966.080002</v>
      </c>
    </row>
    <row r="30" spans="1:14" s="10" customFormat="1" ht="15">
      <c r="A30" s="35" t="s">
        <v>179</v>
      </c>
      <c r="B30" s="87">
        <f t="shared" si="1"/>
        <v>33952136170.629997</v>
      </c>
      <c r="C30" s="83">
        <v>1797490482.46</v>
      </c>
      <c r="D30" s="83">
        <v>3395828459.3499994</v>
      </c>
      <c r="E30" s="83">
        <v>2554243517.8699999</v>
      </c>
      <c r="F30" s="83">
        <v>2343568508.2599998</v>
      </c>
      <c r="G30" s="83">
        <v>2035614363.5499997</v>
      </c>
      <c r="H30" s="83">
        <v>1645623289.3700001</v>
      </c>
      <c r="I30" s="83">
        <v>2549834803.6900001</v>
      </c>
      <c r="J30" s="83">
        <v>1943122068.1800001</v>
      </c>
      <c r="K30" s="83">
        <v>5392965276.6200008</v>
      </c>
      <c r="L30" s="83">
        <v>3431329218.75</v>
      </c>
      <c r="M30" s="83">
        <v>3175790865.8400002</v>
      </c>
      <c r="N30" s="83">
        <v>3686725316.6899996</v>
      </c>
    </row>
    <row r="31" spans="1:14" s="10" customFormat="1" ht="15">
      <c r="A31" s="35" t="s">
        <v>183</v>
      </c>
      <c r="B31" s="87">
        <f t="shared" si="1"/>
        <v>128352917746.19</v>
      </c>
      <c r="C31" s="83">
        <v>7715448453.8299999</v>
      </c>
      <c r="D31" s="83">
        <v>10287777795.050001</v>
      </c>
      <c r="E31" s="83">
        <v>10662482605.640001</v>
      </c>
      <c r="F31" s="83">
        <v>9705302638.6099987</v>
      </c>
      <c r="G31" s="83">
        <v>9738841382.2900009</v>
      </c>
      <c r="H31" s="83">
        <v>10003004410.450001</v>
      </c>
      <c r="I31" s="83">
        <v>8931977884.9799995</v>
      </c>
      <c r="J31" s="83">
        <v>9349084476.5900002</v>
      </c>
      <c r="K31" s="83">
        <v>10856747365.859999</v>
      </c>
      <c r="L31" s="83">
        <v>10491615179.889999</v>
      </c>
      <c r="M31" s="83">
        <v>14749061285.48</v>
      </c>
      <c r="N31" s="83">
        <v>15861574267.52</v>
      </c>
    </row>
    <row r="32" spans="1:14" s="10" customFormat="1" ht="15">
      <c r="A32" s="35" t="s">
        <v>188</v>
      </c>
      <c r="B32" s="87">
        <f t="shared" si="1"/>
        <v>10687476084.58</v>
      </c>
      <c r="C32" s="83">
        <v>412426242.78000003</v>
      </c>
      <c r="D32" s="83">
        <v>617299959.10000002</v>
      </c>
      <c r="E32" s="83">
        <v>828606751.29000008</v>
      </c>
      <c r="F32" s="83">
        <v>758086753.63</v>
      </c>
      <c r="G32" s="83">
        <v>1009056667.3200001</v>
      </c>
      <c r="H32" s="83">
        <v>777051071.86999989</v>
      </c>
      <c r="I32" s="83">
        <v>748289532.47000003</v>
      </c>
      <c r="J32" s="83">
        <v>804101866.36999989</v>
      </c>
      <c r="K32" s="83">
        <v>887091268.36999989</v>
      </c>
      <c r="L32" s="83">
        <v>797750776.01999998</v>
      </c>
      <c r="M32" s="83">
        <v>1301374835.52</v>
      </c>
      <c r="N32" s="83">
        <v>1746340359.8399997</v>
      </c>
    </row>
    <row r="33" spans="1:14" s="10" customFormat="1" ht="15">
      <c r="A33" s="35" t="s">
        <v>194</v>
      </c>
      <c r="B33" s="87">
        <f t="shared" si="1"/>
        <v>256476935071.34998</v>
      </c>
      <c r="C33" s="83">
        <v>15414616906.259998</v>
      </c>
      <c r="D33" s="83">
        <v>16084329283.820002</v>
      </c>
      <c r="E33" s="83">
        <v>20101873670.649994</v>
      </c>
      <c r="F33" s="83">
        <v>16915705201.959999</v>
      </c>
      <c r="G33" s="83">
        <v>19451332835.099998</v>
      </c>
      <c r="H33" s="83">
        <v>18903385338.529999</v>
      </c>
      <c r="I33" s="83">
        <v>19898660689.559998</v>
      </c>
      <c r="J33" s="83">
        <v>22197211168.039997</v>
      </c>
      <c r="K33" s="83">
        <v>18932299701.189999</v>
      </c>
      <c r="L33" s="83">
        <v>24368080146.659996</v>
      </c>
      <c r="M33" s="83">
        <v>26161191727.020004</v>
      </c>
      <c r="N33" s="83">
        <v>38048248402.559998</v>
      </c>
    </row>
    <row r="34" spans="1:14" s="10" customFormat="1" ht="15">
      <c r="A34" s="35" t="s">
        <v>206</v>
      </c>
      <c r="B34" s="87">
        <f t="shared" si="1"/>
        <v>147684297703.63</v>
      </c>
      <c r="C34" s="83">
        <v>9448150830.0699997</v>
      </c>
      <c r="D34" s="83">
        <v>9900960282.6900005</v>
      </c>
      <c r="E34" s="83">
        <v>13322476104.560001</v>
      </c>
      <c r="F34" s="83">
        <v>7586967938.0900002</v>
      </c>
      <c r="G34" s="83">
        <v>11972281127.15</v>
      </c>
      <c r="H34" s="83">
        <v>9749596928.4300003</v>
      </c>
      <c r="I34" s="83">
        <v>11070702703.470001</v>
      </c>
      <c r="J34" s="83">
        <v>10862333180.84</v>
      </c>
      <c r="K34" s="83">
        <v>11227785647.740002</v>
      </c>
      <c r="L34" s="83">
        <v>12132610034.49</v>
      </c>
      <c r="M34" s="83">
        <v>18386893380.449997</v>
      </c>
      <c r="N34" s="83">
        <v>22023539545.649998</v>
      </c>
    </row>
    <row r="35" spans="1:14" s="10" customFormat="1" ht="15">
      <c r="A35" s="35" t="s">
        <v>232</v>
      </c>
      <c r="B35" s="87">
        <f t="shared" si="1"/>
        <v>650215873.38</v>
      </c>
      <c r="C35" s="83">
        <v>38636861.730000004</v>
      </c>
      <c r="D35" s="83">
        <v>43043851.189999998</v>
      </c>
      <c r="E35" s="83">
        <v>54884833.719999999</v>
      </c>
      <c r="F35" s="83">
        <v>46576428.530000001</v>
      </c>
      <c r="G35" s="83">
        <v>44281148.829999998</v>
      </c>
      <c r="H35" s="83">
        <v>45832067.299999997</v>
      </c>
      <c r="I35" s="83">
        <v>38182425.869999997</v>
      </c>
      <c r="J35" s="83">
        <v>36496827.969999999</v>
      </c>
      <c r="K35" s="83">
        <v>50248323.640000001</v>
      </c>
      <c r="L35" s="83">
        <v>59927504.82</v>
      </c>
      <c r="M35" s="83">
        <v>98187525.960000008</v>
      </c>
      <c r="N35" s="83">
        <v>93918073.820000008</v>
      </c>
    </row>
    <row r="36" spans="1:14" s="10" customFormat="1" ht="15">
      <c r="A36" s="26" t="s">
        <v>52</v>
      </c>
      <c r="B36" s="87">
        <f t="shared" si="1"/>
        <v>241087316519.55997</v>
      </c>
      <c r="C36" s="86">
        <v>37005025299.57</v>
      </c>
      <c r="D36" s="86">
        <v>39655274568.400002</v>
      </c>
      <c r="E36" s="86">
        <v>9944044132.6100006</v>
      </c>
      <c r="F36" s="86">
        <v>6411439283.8800001</v>
      </c>
      <c r="G36" s="86">
        <v>19550027670.57</v>
      </c>
      <c r="H36" s="86">
        <v>32552958266.650002</v>
      </c>
      <c r="I36" s="86">
        <v>34203263816.419998</v>
      </c>
      <c r="J36" s="86">
        <v>14340959910.690001</v>
      </c>
      <c r="K36" s="86">
        <v>7296650354.2200003</v>
      </c>
      <c r="L36" s="86">
        <v>7113418930.5600004</v>
      </c>
      <c r="M36" s="86">
        <v>20113092195.739998</v>
      </c>
      <c r="N36" s="86">
        <v>12901162090.25</v>
      </c>
    </row>
    <row r="37" spans="1:14" ht="13.5" customHeight="1">
      <c r="A37" s="5" t="s">
        <v>38</v>
      </c>
      <c r="B37" s="87">
        <f t="shared" si="1"/>
        <v>241087316519.55997</v>
      </c>
      <c r="C37" s="83">
        <v>37005025299.57</v>
      </c>
      <c r="D37" s="83">
        <v>39655274568.400002</v>
      </c>
      <c r="E37" s="83">
        <v>9944044132.6100006</v>
      </c>
      <c r="F37" s="83">
        <v>6411439283.8800001</v>
      </c>
      <c r="G37" s="83">
        <v>19550027670.57</v>
      </c>
      <c r="H37" s="83">
        <v>32552958266.650002</v>
      </c>
      <c r="I37" s="83">
        <v>34203263816.419998</v>
      </c>
      <c r="J37" s="83">
        <v>14340959910.690001</v>
      </c>
      <c r="K37" s="83">
        <v>7296650354.2200003</v>
      </c>
      <c r="L37" s="83">
        <v>7113418930.5600004</v>
      </c>
      <c r="M37" s="83">
        <v>20113092195.739998</v>
      </c>
      <c r="N37" s="83">
        <v>12901162090.25</v>
      </c>
    </row>
    <row r="38" spans="1:14" s="10" customFormat="1" ht="15">
      <c r="A38" s="26" t="s">
        <v>43</v>
      </c>
      <c r="B38" s="87">
        <f t="shared" si="1"/>
        <v>104213547246.18001</v>
      </c>
      <c r="C38" s="86">
        <v>6764614992.5799999</v>
      </c>
      <c r="D38" s="86">
        <v>7181352761.3600006</v>
      </c>
      <c r="E38" s="86">
        <v>28671240855.810001</v>
      </c>
      <c r="F38" s="86">
        <v>4414171645.21</v>
      </c>
      <c r="G38" s="86">
        <v>3912261498.71</v>
      </c>
      <c r="H38" s="86">
        <v>7514339249.46</v>
      </c>
      <c r="I38" s="86">
        <v>8053034919.8100004</v>
      </c>
      <c r="J38" s="86">
        <v>3199338316.5299997</v>
      </c>
      <c r="K38" s="86">
        <v>9750162399.8199997</v>
      </c>
      <c r="L38" s="86">
        <v>9671264526.4699993</v>
      </c>
      <c r="M38" s="86">
        <v>3527141960.5900002</v>
      </c>
      <c r="N38" s="86">
        <v>11554624119.83</v>
      </c>
    </row>
    <row r="39" spans="1:14" s="10" customFormat="1" ht="15">
      <c r="A39" s="26" t="s">
        <v>47</v>
      </c>
      <c r="B39" s="87">
        <f t="shared" si="1"/>
        <v>104213547246.18001</v>
      </c>
      <c r="C39" s="86">
        <v>6764614992.5799999</v>
      </c>
      <c r="D39" s="86">
        <v>7181352761.3600006</v>
      </c>
      <c r="E39" s="86">
        <v>28671240855.810001</v>
      </c>
      <c r="F39" s="86">
        <v>4414171645.21</v>
      </c>
      <c r="G39" s="86">
        <v>3912261498.71</v>
      </c>
      <c r="H39" s="86">
        <v>7514339249.46</v>
      </c>
      <c r="I39" s="86">
        <v>8053034919.8100004</v>
      </c>
      <c r="J39" s="86">
        <v>3199338316.5299997</v>
      </c>
      <c r="K39" s="86">
        <v>9750162399.8199997</v>
      </c>
      <c r="L39" s="86">
        <v>9671264526.4699993</v>
      </c>
      <c r="M39" s="86">
        <v>3527141960.5900002</v>
      </c>
      <c r="N39" s="86">
        <v>11554624119.83</v>
      </c>
    </row>
    <row r="40" spans="1:14">
      <c r="A40" s="6" t="s">
        <v>48</v>
      </c>
      <c r="B40" s="87">
        <f t="shared" si="1"/>
        <v>104213547246.18001</v>
      </c>
      <c r="C40" s="84">
        <v>6764614992.5799999</v>
      </c>
      <c r="D40" s="84">
        <v>7181352761.3600006</v>
      </c>
      <c r="E40" s="84">
        <v>28671240855.810001</v>
      </c>
      <c r="F40" s="84">
        <v>4414171645.21</v>
      </c>
      <c r="G40" s="84">
        <v>3912261498.71</v>
      </c>
      <c r="H40" s="84">
        <v>7514339249.46</v>
      </c>
      <c r="I40" s="84">
        <v>8053034919.8100004</v>
      </c>
      <c r="J40" s="84">
        <v>3199338316.5299997</v>
      </c>
      <c r="K40" s="84">
        <v>9750162399.8199997</v>
      </c>
      <c r="L40" s="84">
        <v>9671264526.4699993</v>
      </c>
      <c r="M40" s="84">
        <v>3527141960.5900002</v>
      </c>
      <c r="N40" s="84">
        <v>11554624119.83</v>
      </c>
    </row>
    <row r="41" spans="1:14">
      <c r="A41" s="32" t="s">
        <v>137</v>
      </c>
      <c r="B41" s="9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33" t="s">
        <v>105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>
      <c r="A43" s="33" t="s">
        <v>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>
      <c r="A44" s="33" t="s">
        <v>39</v>
      </c>
      <c r="B44" s="3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</sheetData>
  <mergeCells count="3">
    <mergeCell ref="A2:C2"/>
    <mergeCell ref="A4:C4"/>
    <mergeCell ref="A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pane xSplit="1" topLeftCell="B1" activePane="topRight" state="frozen"/>
      <selection pane="topRight" activeCell="H27" sqref="H27"/>
    </sheetView>
  </sheetViews>
  <sheetFormatPr baseColWidth="10" defaultRowHeight="14.25"/>
  <cols>
    <col min="1" max="1" width="46" style="2" customWidth="1"/>
    <col min="2" max="4" width="22.140625" style="2" customWidth="1"/>
    <col min="5" max="64" width="16.7109375" style="2" customWidth="1"/>
    <col min="65" max="16384" width="11.42578125" style="2"/>
  </cols>
  <sheetData>
    <row r="1" spans="1:6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s="4" customFormat="1" ht="15.75" customHeight="1">
      <c r="A2" s="103"/>
      <c r="B2" s="103"/>
      <c r="C2" s="10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t="16.5" customHeight="1">
      <c r="A3" s="102" t="s">
        <v>237</v>
      </c>
      <c r="B3" s="102"/>
      <c r="C3" s="102"/>
      <c r="D3" s="10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>
      <c r="A4" s="102" t="s">
        <v>234</v>
      </c>
      <c r="B4" s="102"/>
      <c r="C4" s="10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4.5" customHeight="1">
      <c r="C5" s="24"/>
      <c r="D5" s="24"/>
      <c r="AJ5" s="25"/>
    </row>
    <row r="6" spans="1:64" s="10" customFormat="1" ht="15">
      <c r="A6" s="8" t="s">
        <v>53</v>
      </c>
      <c r="B6" s="81" t="s">
        <v>230</v>
      </c>
      <c r="C6" s="81" t="s">
        <v>0</v>
      </c>
      <c r="D6" s="81" t="s">
        <v>1</v>
      </c>
    </row>
    <row r="7" spans="1:64" s="10" customFormat="1" ht="15">
      <c r="A7" s="26" t="s">
        <v>54</v>
      </c>
      <c r="B7" s="87">
        <f>SUM(C7:D7)</f>
        <v>238277221943.05002</v>
      </c>
      <c r="C7" s="86">
        <f>SUM(C8,C38)</f>
        <v>132703507433.91</v>
      </c>
      <c r="D7" s="86">
        <f>SUM(D8,D38)</f>
        <v>105573714509.14001</v>
      </c>
    </row>
    <row r="8" spans="1:64" s="10" customFormat="1" ht="12" customHeight="1">
      <c r="A8" s="26" t="s">
        <v>55</v>
      </c>
      <c r="B8" s="87">
        <f t="shared" ref="B8:B40" si="0">SUM(C8:D8)</f>
        <v>224389085086.79001</v>
      </c>
      <c r="C8" s="86">
        <f>SUM(C10,C15,C25,C29,C36)</f>
        <v>122335242714.47</v>
      </c>
      <c r="D8" s="86">
        <f>SUM(D10,D15,D25,D29,D36)</f>
        <v>102053842372.32001</v>
      </c>
    </row>
    <row r="9" spans="1:64" s="10" customFormat="1" ht="4.5" customHeight="1">
      <c r="A9" s="26"/>
      <c r="B9" s="87">
        <f t="shared" si="0"/>
        <v>0</v>
      </c>
      <c r="C9" s="86"/>
      <c r="D9" s="86"/>
    </row>
    <row r="10" spans="1:64" s="10" customFormat="1" ht="15">
      <c r="A10" s="26" t="s">
        <v>49</v>
      </c>
      <c r="B10" s="87">
        <f t="shared" si="0"/>
        <v>32884809231.48</v>
      </c>
      <c r="C10" s="86">
        <v>15259522503.170002</v>
      </c>
      <c r="D10" s="86">
        <v>17625286728.309998</v>
      </c>
    </row>
    <row r="11" spans="1:64" s="10" customFormat="1" ht="15">
      <c r="A11" s="35" t="s">
        <v>147</v>
      </c>
      <c r="B11" s="87">
        <f t="shared" si="0"/>
        <v>15474511062.379997</v>
      </c>
      <c r="C11" s="83">
        <v>7029344666.3799992</v>
      </c>
      <c r="D11" s="83">
        <v>8445166395.999999</v>
      </c>
    </row>
    <row r="12" spans="1:64" s="10" customFormat="1" ht="15">
      <c r="A12" s="35" t="s">
        <v>145</v>
      </c>
      <c r="B12" s="87">
        <f t="shared" si="0"/>
        <v>1675839844.04</v>
      </c>
      <c r="C12" s="83">
        <v>865652444.18999994</v>
      </c>
      <c r="D12" s="83">
        <v>810187399.85000002</v>
      </c>
    </row>
    <row r="13" spans="1:64" s="10" customFormat="1" ht="15">
      <c r="A13" s="96" t="s">
        <v>144</v>
      </c>
      <c r="B13" s="87">
        <f t="shared" si="0"/>
        <v>7386282824.9499989</v>
      </c>
      <c r="C13" s="83">
        <v>3246272964.6100001</v>
      </c>
      <c r="D13" s="83">
        <v>4140009860.3399992</v>
      </c>
    </row>
    <row r="14" spans="1:64" s="10" customFormat="1" ht="15">
      <c r="A14" s="35" t="s">
        <v>146</v>
      </c>
      <c r="B14" s="87">
        <f t="shared" si="0"/>
        <v>8348175500.1099997</v>
      </c>
      <c r="C14" s="83">
        <v>4118252427.9899998</v>
      </c>
      <c r="D14" s="83">
        <v>4229923072.1199999</v>
      </c>
    </row>
    <row r="15" spans="1:64" s="10" customFormat="1" ht="15">
      <c r="A15" s="26" t="s">
        <v>44</v>
      </c>
      <c r="B15" s="87">
        <f t="shared" si="0"/>
        <v>31484018787.43</v>
      </c>
      <c r="C15" s="86">
        <v>13189354778.74</v>
      </c>
      <c r="D15" s="86">
        <v>18294664008.689999</v>
      </c>
    </row>
    <row r="16" spans="1:64">
      <c r="A16" s="40" t="s">
        <v>65</v>
      </c>
      <c r="B16" s="87">
        <f t="shared" si="0"/>
        <v>2122136057.52</v>
      </c>
      <c r="C16" s="83">
        <v>580579000.13</v>
      </c>
      <c r="D16" s="83">
        <v>1541557057.3899999</v>
      </c>
    </row>
    <row r="17" spans="1:4" s="10" customFormat="1" ht="15">
      <c r="A17" s="35" t="s">
        <v>150</v>
      </c>
      <c r="B17" s="87">
        <f t="shared" si="0"/>
        <v>2334882317.6999998</v>
      </c>
      <c r="C17" s="83">
        <v>1255702015.3399999</v>
      </c>
      <c r="D17" s="83">
        <v>1079180302.3600001</v>
      </c>
    </row>
    <row r="18" spans="1:4" s="10" customFormat="1" ht="15">
      <c r="A18" s="35" t="s">
        <v>153</v>
      </c>
      <c r="B18" s="87">
        <f t="shared" si="0"/>
        <v>1225147685.5899999</v>
      </c>
      <c r="C18" s="83">
        <v>212600668.34</v>
      </c>
      <c r="D18" s="83">
        <v>1012547017.25</v>
      </c>
    </row>
    <row r="19" spans="1:4" s="10" customFormat="1" ht="15">
      <c r="A19" s="82" t="s">
        <v>155</v>
      </c>
      <c r="B19" s="87">
        <f t="shared" si="0"/>
        <v>15657597980.66</v>
      </c>
      <c r="C19" s="83">
        <v>7194622474.1300001</v>
      </c>
      <c r="D19" s="83">
        <v>8462975506.5299997</v>
      </c>
    </row>
    <row r="20" spans="1:4" s="10" customFormat="1" ht="15">
      <c r="A20" s="35" t="s">
        <v>158</v>
      </c>
      <c r="B20" s="87">
        <f t="shared" si="0"/>
        <v>105558117.13</v>
      </c>
      <c r="C20" s="83">
        <v>17928860.960000001</v>
      </c>
      <c r="D20" s="83">
        <v>87629256.169999987</v>
      </c>
    </row>
    <row r="21" spans="1:4" s="10" customFormat="1" ht="15">
      <c r="A21" s="35" t="s">
        <v>161</v>
      </c>
      <c r="B21" s="87">
        <f t="shared" si="0"/>
        <v>9288905525.1199989</v>
      </c>
      <c r="C21" s="83">
        <v>3637616912.3999996</v>
      </c>
      <c r="D21" s="83">
        <v>5651288612.7199993</v>
      </c>
    </row>
    <row r="22" spans="1:4" s="10" customFormat="1" ht="15">
      <c r="A22" s="35" t="s">
        <v>167</v>
      </c>
      <c r="B22" s="87">
        <f t="shared" si="0"/>
        <v>199536893.66999999</v>
      </c>
      <c r="C22" s="83">
        <v>103808729.61</v>
      </c>
      <c r="D22" s="83">
        <v>95728164.059999987</v>
      </c>
    </row>
    <row r="23" spans="1:4" s="10" customFormat="1" ht="15">
      <c r="A23" s="35" t="s">
        <v>169</v>
      </c>
      <c r="B23" s="87">
        <f t="shared" si="0"/>
        <v>24950503.34</v>
      </c>
      <c r="C23" s="83">
        <v>12475251.67</v>
      </c>
      <c r="D23" s="83">
        <v>12475251.67</v>
      </c>
    </row>
    <row r="24" spans="1:4" s="10" customFormat="1" ht="15">
      <c r="A24" s="35" t="s">
        <v>171</v>
      </c>
      <c r="B24" s="87">
        <f t="shared" si="0"/>
        <v>525303706.70000005</v>
      </c>
      <c r="C24" s="83">
        <v>174020866.16000003</v>
      </c>
      <c r="D24" s="83">
        <v>351282840.54000002</v>
      </c>
    </row>
    <row r="25" spans="1:4" s="10" customFormat="1" ht="15">
      <c r="A25" s="26" t="s">
        <v>45</v>
      </c>
      <c r="B25" s="87">
        <f t="shared" si="0"/>
        <v>903212721.64999986</v>
      </c>
      <c r="C25" s="86">
        <v>312219075.86999989</v>
      </c>
      <c r="D25" s="86">
        <v>590993645.77999997</v>
      </c>
    </row>
    <row r="26" spans="1:4" s="10" customFormat="1" ht="15">
      <c r="A26" s="35" t="s">
        <v>172</v>
      </c>
      <c r="B26" s="87">
        <f t="shared" si="0"/>
        <v>101627299.18000001</v>
      </c>
      <c r="C26" s="83">
        <v>7333294.6799999997</v>
      </c>
      <c r="D26" s="83">
        <v>94294004.5</v>
      </c>
    </row>
    <row r="27" spans="1:4" s="10" customFormat="1" ht="15">
      <c r="A27" s="35" t="s">
        <v>175</v>
      </c>
      <c r="B27" s="87">
        <f t="shared" si="0"/>
        <v>727204676.4000001</v>
      </c>
      <c r="C27" s="83">
        <v>272442983.75999999</v>
      </c>
      <c r="D27" s="83">
        <v>454761692.64000005</v>
      </c>
    </row>
    <row r="28" spans="1:4" s="10" customFormat="1" ht="15">
      <c r="A28" s="35" t="s">
        <v>231</v>
      </c>
      <c r="B28" s="87">
        <f t="shared" si="0"/>
        <v>74380746.070000008</v>
      </c>
      <c r="C28" s="83">
        <v>32442797.430000007</v>
      </c>
      <c r="D28" s="83">
        <v>41937948.640000001</v>
      </c>
    </row>
    <row r="29" spans="1:4" s="10" customFormat="1" ht="15">
      <c r="A29" s="26" t="s">
        <v>46</v>
      </c>
      <c r="B29" s="87">
        <f t="shared" si="0"/>
        <v>84743833550.629974</v>
      </c>
      <c r="C29" s="86">
        <v>38802050058.019981</v>
      </c>
      <c r="D29" s="86">
        <v>45941783492.610001</v>
      </c>
    </row>
    <row r="30" spans="1:4" s="10" customFormat="1" ht="15">
      <c r="A30" s="35" t="s">
        <v>179</v>
      </c>
      <c r="B30" s="87">
        <f t="shared" si="0"/>
        <v>4761604745.7600002</v>
      </c>
      <c r="C30" s="83">
        <v>2173645370.4099998</v>
      </c>
      <c r="D30" s="83">
        <v>2587959375.3499999</v>
      </c>
    </row>
    <row r="31" spans="1:4" s="10" customFormat="1" ht="15">
      <c r="A31" s="35" t="s">
        <v>183</v>
      </c>
      <c r="B31" s="87">
        <f t="shared" si="0"/>
        <v>18625594006.040001</v>
      </c>
      <c r="C31" s="83">
        <v>8389141463.7100019</v>
      </c>
      <c r="D31" s="83">
        <v>10236452542.329998</v>
      </c>
    </row>
    <row r="32" spans="1:4" s="10" customFormat="1" ht="15">
      <c r="A32" s="35" t="s">
        <v>188</v>
      </c>
      <c r="B32" s="87">
        <f t="shared" si="0"/>
        <v>1172794402.3800001</v>
      </c>
      <c r="C32" s="83">
        <v>413498311.24000001</v>
      </c>
      <c r="D32" s="83">
        <v>759296091.13999999</v>
      </c>
    </row>
    <row r="33" spans="1:4" s="10" customFormat="1" ht="15">
      <c r="A33" s="35" t="s">
        <v>194</v>
      </c>
      <c r="B33" s="87">
        <f t="shared" si="0"/>
        <v>38105430901.419998</v>
      </c>
      <c r="C33" s="83">
        <v>17309848960.509998</v>
      </c>
      <c r="D33" s="83">
        <v>20795581940.91</v>
      </c>
    </row>
    <row r="34" spans="1:4" s="10" customFormat="1" ht="15">
      <c r="A34" s="35" t="s">
        <v>206</v>
      </c>
      <c r="B34" s="87">
        <f t="shared" si="0"/>
        <v>21999775918.740002</v>
      </c>
      <c r="C34" s="83">
        <v>10487370741.26</v>
      </c>
      <c r="D34" s="83">
        <v>11512405177.480001</v>
      </c>
    </row>
    <row r="35" spans="1:4" s="10" customFormat="1" ht="15">
      <c r="A35" s="35" t="s">
        <v>232</v>
      </c>
      <c r="B35" s="87">
        <f t="shared" si="0"/>
        <v>78633576.290000007</v>
      </c>
      <c r="C35" s="83">
        <v>28545210.890000001</v>
      </c>
      <c r="D35" s="83">
        <v>50088365.400000006</v>
      </c>
    </row>
    <row r="36" spans="1:4" s="10" customFormat="1" ht="15">
      <c r="A36" s="26" t="s">
        <v>52</v>
      </c>
      <c r="B36" s="87">
        <f t="shared" si="0"/>
        <v>74373210795.600006</v>
      </c>
      <c r="C36" s="86">
        <v>54772096298.670006</v>
      </c>
      <c r="D36" s="86">
        <v>19601114496.93</v>
      </c>
    </row>
    <row r="37" spans="1:4" ht="13.5" customHeight="1">
      <c r="A37" s="5" t="s">
        <v>38</v>
      </c>
      <c r="B37" s="87">
        <f t="shared" si="0"/>
        <v>74373210795.600006</v>
      </c>
      <c r="C37" s="83">
        <v>54772096298.670006</v>
      </c>
      <c r="D37" s="83">
        <v>19601114496.93</v>
      </c>
    </row>
    <row r="38" spans="1:4" s="10" customFormat="1" ht="15">
      <c r="A38" s="26" t="s">
        <v>43</v>
      </c>
      <c r="B38" s="87">
        <f t="shared" si="0"/>
        <v>13888136856.259998</v>
      </c>
      <c r="C38" s="86">
        <v>10368264719.439999</v>
      </c>
      <c r="D38" s="86">
        <v>3519872136.8200002</v>
      </c>
    </row>
    <row r="39" spans="1:4" s="10" customFormat="1" ht="15">
      <c r="A39" s="26" t="s">
        <v>47</v>
      </c>
      <c r="B39" s="87">
        <f t="shared" si="0"/>
        <v>13888136856.259998</v>
      </c>
      <c r="C39" s="86">
        <v>10368264719.439999</v>
      </c>
      <c r="D39" s="86">
        <v>3519872136.8200002</v>
      </c>
    </row>
    <row r="40" spans="1:4">
      <c r="A40" s="6" t="s">
        <v>48</v>
      </c>
      <c r="B40" s="87">
        <f t="shared" si="0"/>
        <v>13888136856.259998</v>
      </c>
      <c r="C40" s="84">
        <v>10368264719.439999</v>
      </c>
      <c r="D40" s="84">
        <v>3519872136.8200002</v>
      </c>
    </row>
    <row r="41" spans="1:4">
      <c r="A41" s="32" t="s">
        <v>137</v>
      </c>
      <c r="B41" s="95"/>
      <c r="C41" s="7"/>
      <c r="D41" s="7"/>
    </row>
    <row r="42" spans="1:4">
      <c r="A42" s="33" t="s">
        <v>105</v>
      </c>
      <c r="B42" s="33"/>
      <c r="C42" s="33"/>
      <c r="D42" s="33"/>
    </row>
    <row r="43" spans="1:4">
      <c r="A43" s="33" t="s">
        <v>106</v>
      </c>
      <c r="B43" s="33"/>
      <c r="C43" s="34"/>
      <c r="D43" s="34"/>
    </row>
    <row r="44" spans="1:4">
      <c r="A44" s="33" t="s">
        <v>39</v>
      </c>
      <c r="B44" s="33"/>
      <c r="C44" s="7"/>
      <c r="D44" s="7"/>
    </row>
    <row r="45" spans="1:4">
      <c r="C45" s="7"/>
      <c r="D45" s="7"/>
    </row>
  </sheetData>
  <mergeCells count="3">
    <mergeCell ref="A2:C2"/>
    <mergeCell ref="A3:D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2013-05-08T17:29:31Z</dcterms:created>
  <dcterms:modified xsi:type="dcterms:W3CDTF">2024-04-17T15:54:15Z</dcterms:modified>
</cp:coreProperties>
</file>