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Historicos\"/>
    </mc:Choice>
  </mc:AlternateContent>
  <bookViews>
    <workbookView xWindow="0" yWindow="0" windowWidth="20490" windowHeight="8910"/>
  </bookViews>
  <sheets>
    <sheet name="3.9-0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>'[1]344.13'!#REF!</definedName>
    <definedName name="__________________________________________aaa999" localSheetId="0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'[1]344.13'!#REF!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'[1]344.13'!#REF!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'[1]344.13'!#REF!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'[1]344.13'!#REF!</definedName>
    <definedName name="______________________________aaa99">'[1]344.13'!#REF!</definedName>
    <definedName name="______________________________aaa999" localSheetId="0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'[1]344.13'!#REF!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'[1]344.13'!#REF!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'[1]344.13'!#REF!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'[1]344.13'!#REF!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'[1]344.13'!#REF!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'[1]344.13'!#REF!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'[1]344.13'!#REF!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'[1]344.13'!#REF!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'[1]344.13'!#REF!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'[1]344.13'!#REF!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'[1]344.13'!#REF!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'[1]344.13'!#REF!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'[3]344.13'!#REF!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'[4]344.13'!#REF!</definedName>
    <definedName name="_______aaa98">'[4]344.13'!#REF!</definedName>
    <definedName name="_______aaa99" localSheetId="0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'[4]344.13'!#REF!</definedName>
    <definedName name="______aaa98">'[4]344.13'!#REF!</definedName>
    <definedName name="______aaa99" localSheetId="0">'[4]344.13'!#REF!</definedName>
    <definedName name="______aaa99">'[4]344.13'!#REF!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'[5]344.13'!#REF!</definedName>
    <definedName name="_____aaa98">'[5]344.13'!#REF!</definedName>
    <definedName name="_____aaa99" localSheetId="0">'[5]344.13'!#REF!</definedName>
    <definedName name="_____aaa99">'[5]344.13'!#REF!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'[4]344.13'!#REF!</definedName>
    <definedName name="____aaa98">'[4]344.13'!#REF!</definedName>
    <definedName name="____aaa99" localSheetId="0">'[4]344.13'!#REF!</definedName>
    <definedName name="____aaa99">'[4]344.13'!#REF!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'[4]333.02'!#REF!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'[5]344.13'!#REF!</definedName>
    <definedName name="___aaa98">'[5]344.13'!#REF!</definedName>
    <definedName name="___aaa99" localSheetId="0">'[5]344.13'!#REF!</definedName>
    <definedName name="___aaa99">'[5]344.13'!#REF!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[6]ER!#REF!</definedName>
    <definedName name="__123Graph_AREER" hidden="1">[6]ER!#REF!</definedName>
    <definedName name="__123Graph_B" hidden="1">[7]PFMON!$C$80:$C$160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[6]ER!#REF!</definedName>
    <definedName name="__123Graph_BREER" hidden="1">[6]ER!#REF!</definedName>
    <definedName name="__123Graph_C" localSheetId="0" hidden="1">[7]PFMON!#REF!</definedName>
    <definedName name="__123Graph_C" hidden="1">[7]PFMON!#REF!</definedName>
    <definedName name="__123Graph_CREER" localSheetId="0" hidden="1">[6]ER!#REF!</definedName>
    <definedName name="__123Graph_CREER" hidden="1">[6]ER!#REF!</definedName>
    <definedName name="__123Graph_D" localSheetId="0" hidden="1">[7]PFMON!#REF!</definedName>
    <definedName name="__123Graph_D" hidden="1">[7]PFMON!#REF!</definedName>
    <definedName name="__123Graph_E" localSheetId="0" hidden="1">[7]PFMON!#REF!</definedName>
    <definedName name="__123Graph_E" hidden="1">[7]PFMON!#REF!</definedName>
    <definedName name="__123Graph_X" hidden="1">[7]PFMON!$B$80:$B$161</definedName>
    <definedName name="__aaa98" localSheetId="0">'[4]344.13'!#REF!</definedName>
    <definedName name="__aaa98">'[4]344.13'!#REF!</definedName>
    <definedName name="__aaa99" localSheetId="0">'[4]344.13'!#REF!</definedName>
    <definedName name="__aaa99">'[4]344.13'!#REF!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'[4]333.02'!#REF!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[6]ER!#REF!</definedName>
    <definedName name="_3__123Graph_ACPI_ER_LOG" hidden="1">[6]ER!#REF!</definedName>
    <definedName name="_4__123Graph_BCPI_ER_LOG" localSheetId="0" hidden="1">[6]ER!#REF!</definedName>
    <definedName name="_4__123Graph_BCPI_ER_LOG" hidden="1">[6]ER!#REF!</definedName>
    <definedName name="_5__123Graph_BIBA_IBRD" localSheetId="0" hidden="1">[6]WB!#REF!</definedName>
    <definedName name="_5__123Graph_BIBA_IBRD" hidden="1">[6]WB!#REF!</definedName>
    <definedName name="_aa98" localSheetId="0">'[4]344.13'!#REF!</definedName>
    <definedName name="_aa98">'[4]344.13'!#REF!</definedName>
    <definedName name="_aa99" localSheetId="0">'[8]344.13'!#REF!</definedName>
    <definedName name="_aa99">'[8]344.13'!#REF!</definedName>
    <definedName name="_aa997" localSheetId="0">'[8]344.13'!#REF!</definedName>
    <definedName name="_aa997">'[8]344.13'!#REF!</definedName>
    <definedName name="_aaa98" localSheetId="0">'[9]344.13'!#REF!</definedName>
    <definedName name="_aaa98">'[9]344.13'!#REF!</definedName>
    <definedName name="_aaa99" localSheetId="0">'[9]344.13'!#REF!</definedName>
    <definedName name="_aaa99">'[9]344.13'!#REF!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'[9]333.02'!#REF!</definedName>
    <definedName name="_r">'[9]333.02'!#REF!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>'[4]333.09'!$D$10</definedName>
    <definedName name="aa" localSheetId="0">'[4]333.05'!#REF!</definedName>
    <definedName name="aa">'[4]333.05'!#REF!</definedName>
    <definedName name="aa_10" localSheetId="0">'[10]333.05'!#REF!</definedName>
    <definedName name="aa_10">'[10]333.05'!#REF!</definedName>
    <definedName name="aa_11" localSheetId="0">'[10]333.05'!#REF!</definedName>
    <definedName name="aa_11">'[10]333.05'!#REF!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>'[4]333.09'!$F$10</definedName>
    <definedName name="alan" localSheetId="0">'[12]1'!#REF!</definedName>
    <definedName name="alan">'[12]1'!#REF!</definedName>
    <definedName name="ALL" localSheetId="0">#REF!</definedName>
    <definedName name="ALL">#REF!</definedName>
    <definedName name="Año">[13]BD!$D$7:$AZ$7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'[4]331-04'!#REF!</definedName>
    <definedName name="ap">'[4]331-04'!#REF!</definedName>
    <definedName name="ap_10" localSheetId="0">'[10]331-04'!#REF!</definedName>
    <definedName name="ap_10">'[10]331-04'!#REF!</definedName>
    <definedName name="ap_11" localSheetId="0">'[10]331-04'!#REF!</definedName>
    <definedName name="ap_11">'[10]331-04'!#REF!</definedName>
    <definedName name="Area1">'[14]Form AN01-46'!$A$2:$N$20027</definedName>
    <definedName name="AS">'[4]333.02'!$D$7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'[4]333.09'!#REF!</definedName>
    <definedName name="b">'[4]333.09'!#REF!</definedName>
    <definedName name="b_10" localSheetId="0">'[10]333.09'!#REF!</definedName>
    <definedName name="b_10">'[10]333.09'!#REF!</definedName>
    <definedName name="b_11" localSheetId="0">'[10]333.09'!#REF!</definedName>
    <definedName name="b_11">'[10]333.09'!#REF!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'[10]333.05'!#REF!</definedName>
    <definedName name="bb_10">'[10]333.05'!#REF!</definedName>
    <definedName name="bb_11" localSheetId="0">'[10]333.05'!#REF!</definedName>
    <definedName name="bb_11">'[10]333.05'!#REF!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[13]BD!$D$10:$AZ$944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'[15]2'!$H$13</definedName>
    <definedName name="cc">'[11]8.03'!$E$9</definedName>
    <definedName name="ccentral" localSheetId="0">#REF!</definedName>
    <definedName name="ccentral">#REF!</definedName>
    <definedName name="ccentral." localSheetId="0">'[16]3.23-10'!#REF!</definedName>
    <definedName name="ccentral.">'[16]3.23-10'!#REF!</definedName>
    <definedName name="ccentral1" localSheetId="0">'[16]3.23-10'!#REF!</definedName>
    <definedName name="ccentral1">'[16]3.23-10'!#REF!</definedName>
    <definedName name="ccentral2" localSheetId="0">#REF!</definedName>
    <definedName name="ccentral2">#REF!</definedName>
    <definedName name="ccentral3" localSheetId="0">'[16]3.23-10'!#REF!</definedName>
    <definedName name="ccentral3">'[16]3.23-10'!#REF!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'[15]6'!$I$13</definedName>
    <definedName name="cibao" localSheetId="0">#REF!</definedName>
    <definedName name="cibao">#REF!</definedName>
    <definedName name="cibao1." localSheetId="0">'[16]3.23-10'!#REF!</definedName>
    <definedName name="cibao1.">'[16]3.23-10'!#REF!</definedName>
    <definedName name="cibao2" localSheetId="0">#REF!</definedName>
    <definedName name="cibao2">#REF!</definedName>
    <definedName name="cibao33" localSheetId="0">'[16]3.23-10'!#REF!</definedName>
    <definedName name="cibao33">'[16]3.23-10'!#REF!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[13]BD!$B$10:$B$944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[13]BD!$D$9:$AZ$9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'[2]6.03'!$D$8</definedName>
    <definedName name="d" localSheetId="0">#REF!</definedName>
    <definedName name="d">#REF!</definedName>
    <definedName name="d_10" localSheetId="0">'[10]333.09'!#REF!</definedName>
    <definedName name="d_10">'[10]333.09'!#REF!</definedName>
    <definedName name="d_11" localSheetId="0">'[10]333.09'!#REF!</definedName>
    <definedName name="d_11">'[10]333.09'!#REF!</definedName>
    <definedName name="dd" localSheetId="0">#REF!</definedName>
    <definedName name="dd">#REF!</definedName>
    <definedName name="ddd" localSheetId="0">#REF!</definedName>
    <definedName name="ddd">#REF!</definedName>
    <definedName name="dddd" localSheetId="0">#REF!</definedName>
    <definedName name="dddd">#REF!</definedName>
    <definedName name="ddddd" localSheetId="0">#REF!</definedName>
    <definedName name="ddddd">#REF!</definedName>
    <definedName name="dfg" localSheetId="0">'[1]333.02'!#REF!</definedName>
    <definedName name="dfg">'[1]333.02'!#REF!</definedName>
    <definedName name="dfhd">'[15]2'!$B$13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#REF!</definedName>
    <definedName name="di">#REF!</definedName>
    <definedName name="di_10" localSheetId="0">'[10]333.02'!#REF!</definedName>
    <definedName name="di_10">'[10]333.02'!#REF!</definedName>
    <definedName name="di_11" localSheetId="0">'[10]333.02'!#REF!</definedName>
    <definedName name="di_11">'[10]333.02'!#REF!</definedName>
    <definedName name="dii" localSheetId="0">#REF!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'[1]333.02'!#REF!</definedName>
    <definedName name="droga.1">'[1]333.02'!#REF!</definedName>
    <definedName name="drogas1" localSheetId="0">'[16]3.23-10'!#REF!</definedName>
    <definedName name="drogas1">'[16]3.23-10'!#REF!</definedName>
    <definedName name="ds">'[4]333.08'!$D$7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'[15]5'!$B$13</definedName>
    <definedName name="ed">'[4]333.02'!$F$11</definedName>
    <definedName name="edc" localSheetId="0">#REF!</definedName>
    <definedName name="edc">#REF!</definedName>
    <definedName name="ee" localSheetId="0">'[4]333.06'!#REF!</definedName>
    <definedName name="ee">'[4]333.06'!#REF!</definedName>
    <definedName name="ee_10" localSheetId="0">'[10]333.06'!#REF!</definedName>
    <definedName name="ee_10">'[10]333.06'!#REF!</definedName>
    <definedName name="ee_11" localSheetId="0">'[10]333.06'!#REF!</definedName>
    <definedName name="ee_11">'[10]333.06'!#REF!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'[1]333.02'!#REF!</definedName>
    <definedName name="fds">'[1]333.02'!#REF!</definedName>
    <definedName name="ff">'[4]333.03'!$D$12</definedName>
    <definedName name="fff" localSheetId="0">'[4]333.06'!#REF!</definedName>
    <definedName name="fff">'[4]333.06'!#REF!</definedName>
    <definedName name="fff_10" localSheetId="0">'[10]333.06'!#REF!</definedName>
    <definedName name="fff_10">'[10]333.06'!#REF!</definedName>
    <definedName name="fff_11" localSheetId="0">'[10]333.06'!#REF!</definedName>
    <definedName name="fff_11">'[10]333.06'!#REF!</definedName>
    <definedName name="ffff">'[11]5.03'!$B$10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'[15]10'!$F$12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>'[4]333.08'!$F$7</definedName>
    <definedName name="FUENTE" localSheetId="0">#REF!</definedName>
    <definedName name="FUENTE">#REF!</definedName>
    <definedName name="g">'[4]333.02'!$B$11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'[4]333.10'!#REF!</definedName>
    <definedName name="gfdgdgdgdg">'[4]333.10'!#REF!</definedName>
    <definedName name="gfdgdgdgdg_10" localSheetId="0">'[10]333.10'!#REF!</definedName>
    <definedName name="gfdgdgdgdg_10">'[10]333.10'!#REF!</definedName>
    <definedName name="gfdgdgdgdg_11" localSheetId="0">'[10]333.10'!#REF!</definedName>
    <definedName name="gfdgdgdgdg_11">'[10]333.10'!#REF!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'[17]14.3'!$F$9</definedName>
    <definedName name="ggggg">'[17]14.3'!$H$9</definedName>
    <definedName name="ghj" localSheetId="0">#REF!</definedName>
    <definedName name="ghj">#REF!</definedName>
    <definedName name="gt" localSheetId="0">'[4]343-01'!#REF!</definedName>
    <definedName name="gt">'[4]343-01'!#REF!</definedName>
    <definedName name="gt_10" localSheetId="0">'[10]343-01'!#REF!</definedName>
    <definedName name="gt_10">'[10]343-01'!#REF!</definedName>
    <definedName name="gt_11" localSheetId="0">'[10]343-01'!#REF!</definedName>
    <definedName name="gt_11">'[10]343-01'!#REF!</definedName>
    <definedName name="gtdfgh" localSheetId="0">'[2]1.03'!#REF!</definedName>
    <definedName name="gtdfgh">'[2]1.03'!#REF!</definedName>
    <definedName name="h">'[4]333.03'!$B$12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'[4]343-05'!#REF!</definedName>
    <definedName name="HatoMayor">'[4]343-05'!#REF!</definedName>
    <definedName name="HatoMayor2" localSheetId="0">'[4]343-05'!#REF!</definedName>
    <definedName name="HatoMayor2">'[4]343-05'!#REF!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'[17]14.2'!$H$8</definedName>
    <definedName name="hhhhhhhhhhh">'[2]6.03'!$G$8</definedName>
    <definedName name="hhyt" localSheetId="0">'[15]1'!#REF!</definedName>
    <definedName name="hhyt">'[15]1'!#REF!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'[18]8.03'!$I$8</definedName>
    <definedName name="hyr" localSheetId="0">'[15]1'!#REF!</definedName>
    <definedName name="hyr">'[15]1'!#REF!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'[15]3'!$B$14</definedName>
    <definedName name="iki" localSheetId="0">#REF!</definedName>
    <definedName name="iki">#REF!</definedName>
    <definedName name="ikm" localSheetId="0">#REF!</definedName>
    <definedName name="ikm">#REF!</definedName>
    <definedName name="io">'[4]333.08'!$B$7</definedName>
    <definedName name="iop" localSheetId="0">#REF!</definedName>
    <definedName name="iop">#REF!</definedName>
    <definedName name="iou">'[15]1'!$B$14</definedName>
    <definedName name="iuy" localSheetId="0">#REF!</definedName>
    <definedName name="iuy">#REF!</definedName>
    <definedName name="j" localSheetId="0">#REF!</definedName>
    <definedName name="j">#REF!</definedName>
    <definedName name="jhy" localSheetId="0">#REF!</definedName>
    <definedName name="jhy">#REF!</definedName>
    <definedName name="jj" localSheetId="0">#REF!</definedName>
    <definedName name="jj">#REF!</definedName>
    <definedName name="jj_10" localSheetId="0">'[10]333.04'!#REF!</definedName>
    <definedName name="jj_10">'[10]333.04'!#REF!</definedName>
    <definedName name="jj_11" localSheetId="0">'[10]333.04'!#REF!</definedName>
    <definedName name="jj_11">'[10]333.04'!#REF!</definedName>
    <definedName name="jjj" localSheetId="0">'[4]333.06'!#REF!</definedName>
    <definedName name="jjj">'[4]333.06'!#REF!</definedName>
    <definedName name="jjj_10" localSheetId="0">'[10]333.06'!#REF!</definedName>
    <definedName name="jjj_10">'[10]333.06'!#REF!</definedName>
    <definedName name="jjj_11" localSheetId="0">'[10]333.06'!#REF!</definedName>
    <definedName name="jjj_11">'[10]333.06'!#REF!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'[19]3.20-02'!$J$9</definedName>
    <definedName name="juil" localSheetId="0">'[9]333.02'!#REF!</definedName>
    <definedName name="juil">'[9]333.02'!#REF!</definedName>
    <definedName name="jul" localSheetId="0">'[4]333.02'!#REF!</definedName>
    <definedName name="jul">'[4]333.02'!#REF!</definedName>
    <definedName name="jul_10" localSheetId="0">'[10]333.02'!#REF!</definedName>
    <definedName name="jul_10">'[10]333.02'!#REF!</definedName>
    <definedName name="jul_11" localSheetId="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>'[4]333.04'!$B$11</definedName>
    <definedName name="kjh" localSheetId="0">#REF!</definedName>
    <definedName name="kjh">#REF!</definedName>
    <definedName name="kjkl">'[18]8.03'!$H$8</definedName>
    <definedName name="kk" localSheetId="0">'[4]333.06'!#REF!</definedName>
    <definedName name="kk">'[4]333.06'!#REF!</definedName>
    <definedName name="kk_10" localSheetId="0">'[10]333.06'!#REF!</definedName>
    <definedName name="kk_10">'[10]333.06'!#REF!</definedName>
    <definedName name="kk_11" localSheetId="0">'[10]333.06'!#REF!</definedName>
    <definedName name="kk_11">'[10]333.06'!#REF!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klñ" localSheetId="0">#REF!</definedName>
    <definedName name="klñ">#REF!</definedName>
    <definedName name="l" localSheetId="0">'[4]333.03'!#REF!</definedName>
    <definedName name="l">'[4]333.03'!#REF!</definedName>
    <definedName name="l_10" localSheetId="0">'[10]333.03'!#REF!</definedName>
    <definedName name="l_10">'[10]333.03'!#REF!</definedName>
    <definedName name="l_11" localSheetId="0">'[10]333.03'!#REF!</definedName>
    <definedName name="l_11">'[10]333.03'!#REF!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'[5]344.13'!#REF!</definedName>
    <definedName name="leslie">'[5]344.13'!#REF!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>'[4]333.06'!$H$9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'[11]16.03'!$E$9</definedName>
    <definedName name="LL" localSheetId="0">#REF!</definedName>
    <definedName name="LL">#REF!</definedName>
    <definedName name="ll_10" localSheetId="0">'[10]333.03'!#REF!</definedName>
    <definedName name="ll_10">'[10]333.03'!#REF!</definedName>
    <definedName name="ll_11" localSheetId="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 localSheetId="0">'[4]333.06'!#REF!</definedName>
    <definedName name="m">'[4]333.06'!#REF!</definedName>
    <definedName name="m_10" localSheetId="0">'[10]333.06'!#REF!</definedName>
    <definedName name="m_10">'[10]333.06'!#REF!</definedName>
    <definedName name="m_11" localSheetId="0">'[10]333.06'!#REF!</definedName>
    <definedName name="m_11">'[10]333.06'!#REF!</definedName>
    <definedName name="mali" localSheetId="0">'[4]333.07'!#REF!</definedName>
    <definedName name="mali">'[4]333.07'!#REF!</definedName>
    <definedName name="mali_10" localSheetId="0">'[10]333.07'!#REF!</definedName>
    <definedName name="mali_10">'[10]333.07'!#REF!</definedName>
    <definedName name="mali_11" localSheetId="0">'[10]333.07'!#REF!</definedName>
    <definedName name="mali_11">'[10]333.07'!#REF!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'[4]333.06'!#REF!</definedName>
    <definedName name="mm">'[4]333.06'!#REF!</definedName>
    <definedName name="mm_10" localSheetId="0">'[10]333.06'!#REF!</definedName>
    <definedName name="mm_10">'[10]333.06'!#REF!</definedName>
    <definedName name="mm_11" localSheetId="0">'[10]333.06'!#REF!</definedName>
    <definedName name="mm_11">'[10]333.06'!#REF!</definedName>
    <definedName name="mmm" localSheetId="0">'[4]333.06'!#REF!</definedName>
    <definedName name="mmm">'[4]333.06'!#REF!</definedName>
    <definedName name="mmm_10" localSheetId="0">'[10]333.06'!#REF!</definedName>
    <definedName name="mmm_10">'[10]333.06'!#REF!</definedName>
    <definedName name="mmm_11" localSheetId="0">'[10]333.06'!#REF!</definedName>
    <definedName name="mmm_11">'[10]333.06'!#REF!</definedName>
    <definedName name="mmmm">'[2]2.03'!$J$11</definedName>
    <definedName name="mmmmm" localSheetId="0">'[4]333.06'!#REF!</definedName>
    <definedName name="mmmmm">'[4]333.06'!#REF!</definedName>
    <definedName name="mmmmm_10" localSheetId="0">'[10]333.06'!#REF!</definedName>
    <definedName name="mmmmm_10">'[10]333.06'!#REF!</definedName>
    <definedName name="mmmmm_11" localSheetId="0">'[10]333.06'!#REF!</definedName>
    <definedName name="mmmmm_11">'[10]333.06'!#REF!</definedName>
    <definedName name="mmmnmnb">'[2]2.03'!$H$11</definedName>
    <definedName name="mmnb">'[2]2.03'!$B$11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 localSheetId="0">'[4]343-05'!#REF!</definedName>
    <definedName name="MonseñorNouel">'[4]343-05'!#REF!</definedName>
    <definedName name="MonseñorNouel2" localSheetId="0">'[4]343-05'!#REF!</definedName>
    <definedName name="MonseñorNouel2">'[4]343-05'!#REF!</definedName>
    <definedName name="MonteCristi" localSheetId="0">'[4]343-05'!#REF!</definedName>
    <definedName name="MonteCristi">'[4]343-05'!#REF!</definedName>
    <definedName name="MonteCristi2" localSheetId="0">'[4]343-05'!#REF!</definedName>
    <definedName name="MonteCristi2">'[4]343-05'!#REF!</definedName>
    <definedName name="MontePlata" localSheetId="0">'[4]343-05'!#REF!</definedName>
    <definedName name="MontePlata">'[4]343-05'!#REF!</definedName>
    <definedName name="MontePlata2" localSheetId="0">'[4]343-05'!#REF!</definedName>
    <definedName name="MontePlata2">'[4]343-05'!#REF!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'[4]333.10'!#REF!</definedName>
    <definedName name="nb">'[4]333.10'!#REF!</definedName>
    <definedName name="nb_10" localSheetId="0">'[10]333.10'!#REF!</definedName>
    <definedName name="nb_10">'[10]333.10'!#REF!</definedName>
    <definedName name="nb_11" localSheetId="0">'[10]333.10'!#REF!</definedName>
    <definedName name="nb_11">'[10]333.10'!#REF!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'[2]1.03'!#REF!</definedName>
    <definedName name="nnnnnnnnnnh">'[2]1.03'!#REF!</definedName>
    <definedName name="no" localSheetId="0" hidden="1">#REF!</definedName>
    <definedName name="no" hidden="1">#REF!</definedName>
    <definedName name="ñ">'[11]25.03'!$G$9</definedName>
    <definedName name="ñlk" localSheetId="0">#REF!</definedName>
    <definedName name="ñlk">#REF!</definedName>
    <definedName name="ññ">'[11]31.03'!$D$9</definedName>
    <definedName name="o">'[4]333.04'!$D$11</definedName>
    <definedName name="ocoa" localSheetId="0">'[10]333.04'!#REF!</definedName>
    <definedName name="ocoa">'[10]333.04'!#REF!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'[15]3'!$H$14</definedName>
    <definedName name="olm" localSheetId="0">'[1]333.02'!#REF!</definedName>
    <definedName name="olm">'[1]333.02'!#REF!</definedName>
    <definedName name="oo">'[4]333.09'!$H$10</definedName>
    <definedName name="ooo" localSheetId="0">'[4]333.06'!#REF!</definedName>
    <definedName name="ooo">'[4]333.06'!#REF!</definedName>
    <definedName name="ooo_10" localSheetId="0">'[10]333.06'!#REF!</definedName>
    <definedName name="ooo_10">'[10]333.06'!#REF!</definedName>
    <definedName name="ooo_11" localSheetId="0">'[10]333.06'!#REF!</definedName>
    <definedName name="ooo_11">'[10]333.06'!#REF!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'[15]1'!$C$14</definedName>
    <definedName name="opa" localSheetId="0">#REF!</definedName>
    <definedName name="opa">#REF!</definedName>
    <definedName name="oppo">'[15]1'!$G$14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 localSheetId="0">#REF!</definedName>
    <definedName name="pap">#REF!</definedName>
    <definedName name="Pedernales" localSheetId="0">'[4]343-05'!#REF!</definedName>
    <definedName name="Pedernales">'[4]343-05'!#REF!</definedName>
    <definedName name="Pedernales2" localSheetId="0">'[4]343-05'!#REF!</definedName>
    <definedName name="Pedernales2">'[4]343-05'!#REF!</definedName>
    <definedName name="pep" localSheetId="0">#REF!</definedName>
    <definedName name="pep">#REF!</definedName>
    <definedName name="Peravia" localSheetId="0">'[4]343-05'!#REF!</definedName>
    <definedName name="Peravia">'[4]343-05'!#REF!</definedName>
    <definedName name="Peravia2" localSheetId="0">'[4]343-05'!#REF!</definedName>
    <definedName name="Peravia2">'[4]343-05'!#REF!</definedName>
    <definedName name="Periodo">[13]BD!$D$8:$AZ$8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[13]Codigos!$H$2:$I$11</definedName>
    <definedName name="PIO">'[4]333-11'!$E$8</definedName>
    <definedName name="PIO_10">'[10]333-11'!$E$8</definedName>
    <definedName name="PIO_11">'[10]333-11'!$E$8</definedName>
    <definedName name="pip" localSheetId="0">#REF!</definedName>
    <definedName name="pip">#REF!</definedName>
    <definedName name="PJ" localSheetId="0">'[4]331-04'!#REF!</definedName>
    <definedName name="PJ">'[4]331-04'!#REF!</definedName>
    <definedName name="PJ_10" localSheetId="0">'[10]331-04'!#REF!</definedName>
    <definedName name="PJ_10">'[10]331-04'!#REF!</definedName>
    <definedName name="PJ_11" localSheetId="0">'[10]331-04'!#REF!</definedName>
    <definedName name="PJ_11">'[10]331-04'!#REF!</definedName>
    <definedName name="pkk" localSheetId="0">#REF!</definedName>
    <definedName name="pkk">#REF!</definedName>
    <definedName name="PL" localSheetId="0">'[4]331-04'!#REF!</definedName>
    <definedName name="PL">'[4]331-04'!#REF!</definedName>
    <definedName name="PL_10" localSheetId="0">'[10]331-04'!#REF!</definedName>
    <definedName name="PL_10">'[10]331-04'!#REF!</definedName>
    <definedName name="PL_11" localSheetId="0">'[10]331-04'!#REF!</definedName>
    <definedName name="PL_11">'[10]331-04'!#REF!</definedName>
    <definedName name="pñm" localSheetId="0">#REF!</definedName>
    <definedName name="pñm">#REF!</definedName>
    <definedName name="po">'[15]3'!$J$14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'[4]333.04'!#REF!</definedName>
    <definedName name="pop">'[4]333.04'!#REF!</definedName>
    <definedName name="pop_10" localSheetId="0">'[10]333.04'!#REF!</definedName>
    <definedName name="pop_10">'[10]333.04'!#REF!</definedName>
    <definedName name="pop_11" localSheetId="0">'[10]333.04'!#REF!</definedName>
    <definedName name="pop_11">'[10]333.04'!#REF!</definedName>
    <definedName name="popop" localSheetId="0">'[4]333.04'!#REF!</definedName>
    <definedName name="popop">'[4]333.04'!#REF!</definedName>
    <definedName name="popop_10" localSheetId="0">'[10]333.04'!#REF!</definedName>
    <definedName name="popop_10">'[10]333.04'!#REF!</definedName>
    <definedName name="popop_11" localSheetId="0">'[10]333.04'!#REF!</definedName>
    <definedName name="popop_11">'[10]333.04'!#REF!</definedName>
    <definedName name="popp" localSheetId="0">'[4]333.04'!#REF!</definedName>
    <definedName name="popp">'[4]333.04'!#REF!</definedName>
    <definedName name="popp_10" localSheetId="0">'[10]333.04'!#REF!</definedName>
    <definedName name="popp_10">'[10]333.04'!#REF!</definedName>
    <definedName name="popp_11" localSheetId="0">'[10]333.04'!#REF!</definedName>
    <definedName name="popp_11">'[10]333.04'!#REF!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'[10]333.04'!#REF!</definedName>
    <definedName name="ppp_10">'[10]333.04'!#REF!</definedName>
    <definedName name="ppp_11" localSheetId="0">'[10]333.04'!#REF!</definedName>
    <definedName name="ppp_11">'[10]333.04'!#REF!</definedName>
    <definedName name="pppp">'[11]31.03'!$B$9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'[17]14.4'!$B$9</definedName>
    <definedName name="pqq">'[17]14.4'!$D$9</definedName>
    <definedName name="pqqq">'[17]14.4'!$F$9</definedName>
    <definedName name="pqqqq">'[17]14.4'!$H$9</definedName>
    <definedName name="pr">'[4]331-04'!$D$7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'[4]343-05'!#REF!</definedName>
    <definedName name="PuertoPlata">'[4]343-05'!#REF!</definedName>
    <definedName name="PuertoPlata2" localSheetId="0">'[4]343-05'!#REF!</definedName>
    <definedName name="PuertoPlata2">'[4]343-05'!#REF!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'[10]333.02'!#REF!</definedName>
    <definedName name="r_10">'[10]333.02'!#REF!</definedName>
    <definedName name="r_11" localSheetId="0">'[10]333.02'!#REF!</definedName>
    <definedName name="r_11">'[10]333.02'!#REF!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'[20]3.10.11'!$J$7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'[15]8'!$B$13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>'[4]333.05'!$D$9</definedName>
    <definedName name="rrr">'[4]333.06'!$L$9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'[15]5'!$D$13</definedName>
    <definedName name="rty" localSheetId="0">#REF!</definedName>
    <definedName name="rty">#REF!</definedName>
    <definedName name="rtyh" localSheetId="0">'[15]1'!#REF!</definedName>
    <definedName name="rtyh">'[15]1'!#REF!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'[4]343-05'!#REF!</definedName>
    <definedName name="Salcedo">'[4]343-05'!#REF!</definedName>
    <definedName name="Salcedo2" localSheetId="0">'[4]343-05'!#REF!</definedName>
    <definedName name="Salcedo2">'[4]343-05'!#REF!</definedName>
    <definedName name="Samaná" localSheetId="0">'[4]343-05'!#REF!</definedName>
    <definedName name="Samaná">'[4]343-05'!#REF!</definedName>
    <definedName name="Samaná2" localSheetId="0">'[4]343-05'!#REF!</definedName>
    <definedName name="Samaná2">'[4]343-05'!#REF!</definedName>
    <definedName name="SánchezRamírez" localSheetId="0">'[4]343-05'!#REF!</definedName>
    <definedName name="SánchezRamírez">'[4]343-05'!#REF!</definedName>
    <definedName name="SánchezRamírez2" localSheetId="0">'[4]343-05'!#REF!</definedName>
    <definedName name="SánchezRamírez2">'[4]343-05'!#REF!</definedName>
    <definedName name="SanCristóbal" localSheetId="0">'[4]343-05'!#REF!</definedName>
    <definedName name="SanCristóbal">'[4]343-05'!#REF!</definedName>
    <definedName name="SanCristóbal2" localSheetId="0">'[4]343-05'!#REF!</definedName>
    <definedName name="SanCristóbal2">'[4]343-05'!#REF!</definedName>
    <definedName name="SanJuan" localSheetId="0">'[4]343-05'!#REF!</definedName>
    <definedName name="SanJuan">'[4]343-05'!#REF!</definedName>
    <definedName name="SanJuan2" localSheetId="0">'[4]343-05'!#REF!</definedName>
    <definedName name="SanJuan2">'[4]343-05'!#REF!</definedName>
    <definedName name="SanPedroMacorís" localSheetId="0">'[4]343-05'!#REF!</definedName>
    <definedName name="SanPedroMacorís">'[4]343-05'!#REF!</definedName>
    <definedName name="SanPedroMacorís2" localSheetId="0">'[4]343-05'!#REF!</definedName>
    <definedName name="SanPedroMacorís2">'[4]343-05'!#REF!</definedName>
    <definedName name="Santiago" localSheetId="0">'[4]343-05'!#REF!</definedName>
    <definedName name="Santiago">'[4]343-05'!#REF!</definedName>
    <definedName name="Santiago2" localSheetId="0">'[4]343-05'!#REF!</definedName>
    <definedName name="Santiago2">'[4]343-05'!#REF!</definedName>
    <definedName name="SantiagoRodríguez" localSheetId="0">'[4]343-05'!#REF!</definedName>
    <definedName name="SantiagoRodríguez">'[4]343-05'!#REF!</definedName>
    <definedName name="SantiagoRodríguez2" localSheetId="0">'[4]343-05'!#REF!</definedName>
    <definedName name="SantiagoRodríguez2">'[4]343-05'!#REF!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'[15]2'!$F$13</definedName>
    <definedName name="ss" localSheetId="0">'[4]343-01'!#REF!</definedName>
    <definedName name="ss">'[4]343-01'!#REF!</definedName>
    <definedName name="ss_10" localSheetId="0">'[10]343-01'!#REF!</definedName>
    <definedName name="ss_10">'[10]343-01'!#REF!</definedName>
    <definedName name="ss_11" localSheetId="0">'[10]343-01'!#REF!</definedName>
    <definedName name="ss_11">'[10]343-01'!#REF!</definedName>
    <definedName name="sss" localSheetId="0">'[4]333.02'!#REF!</definedName>
    <definedName name="sss">'[4]333.02'!#REF!</definedName>
    <definedName name="sss_10" localSheetId="0">'[10]333.02'!#REF!</definedName>
    <definedName name="sss_10">'[10]333.02'!#REF!</definedName>
    <definedName name="sss_11" localSheetId="0">'[10]333.02'!#REF!</definedName>
    <definedName name="sss_11">'[10]333.02'!#REF!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'[4]333.02'!#REF!</definedName>
    <definedName name="t">'[4]333.02'!#REF!</definedName>
    <definedName name="t_10" localSheetId="0">'[10]333.02'!#REF!</definedName>
    <definedName name="t_10">'[10]333.02'!#REF!</definedName>
    <definedName name="t_11" localSheetId="0">'[10]333.02'!#REF!</definedName>
    <definedName name="t_11">'[10]333.02'!#REF!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[21]A!$A$1:$T$54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[13]Codigos!$A$2:$E$8</definedName>
    <definedName name="tt" localSheetId="0">'[4]344.13'!#REF!</definedName>
    <definedName name="tt">'[4]344.13'!#REF!</definedName>
    <definedName name="tt_10" localSheetId="0">'[10]344.13'!#REF!</definedName>
    <definedName name="tt_10">'[10]344.13'!#REF!</definedName>
    <definedName name="tt_11" localSheetId="0">'[10]344.13'!#REF!</definedName>
    <definedName name="tt_11">'[10]344.13'!#REF!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'[4]333.03'!#REF!</definedName>
    <definedName name="u">'[4]333.03'!#REF!</definedName>
    <definedName name="u_10" localSheetId="0">'[10]333.03'!#REF!</definedName>
    <definedName name="u_10">'[10]333.03'!#REF!</definedName>
    <definedName name="u_11" localSheetId="0">'[10]333.03'!#REF!</definedName>
    <definedName name="u_11">'[10]333.03'!#REF!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'[15]1'!$F$14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'[15]6'!$B$13</definedName>
    <definedName name="uu" localSheetId="0">'[4]333.04'!#REF!</definedName>
    <definedName name="uu">'[4]333.04'!#REF!</definedName>
    <definedName name="uu_10" localSheetId="0">'[10]333.04'!#REF!</definedName>
    <definedName name="uu_10">'[10]333.04'!#REF!</definedName>
    <definedName name="uu_11" localSheetId="0">'[10]333.04'!#REF!</definedName>
    <definedName name="uu_11">'[10]333.04'!#REF!</definedName>
    <definedName name="uuuu" localSheetId="0">'[22]344.13'!#REF!</definedName>
    <definedName name="uuuu">'[22]344.13'!#REF!</definedName>
    <definedName name="uuuuu" localSheetId="0">'[4]333.04'!#REF!</definedName>
    <definedName name="uuuuu">'[4]333.04'!#REF!</definedName>
    <definedName name="uuuuu_10" localSheetId="0">'[10]333.04'!#REF!</definedName>
    <definedName name="uuuuu_10">'[10]333.04'!#REF!</definedName>
    <definedName name="uuuuu_11" localSheetId="0">'[10]333.04'!#REF!</definedName>
    <definedName name="uuuuu_11">'[10]333.04'!#REF!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'[4]343-05'!#REF!</definedName>
    <definedName name="Valverde">'[4]343-05'!#REF!</definedName>
    <definedName name="Valverde2" localSheetId="0">'[4]343-05'!#REF!</definedName>
    <definedName name="Valverde2">'[4]343-05'!#REF!</definedName>
    <definedName name="vbfgbdfbg">'[23]3.22-11'!$B$7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'[11]8.03'!$C$9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'[2]3.03'!$B$10</definedName>
    <definedName name="vfv" localSheetId="0">'[4]333.07'!#REF!</definedName>
    <definedName name="vfv">'[4]333.07'!#REF!</definedName>
    <definedName name="vfv_10" localSheetId="0">'[10]333.07'!#REF!</definedName>
    <definedName name="vfv_10">'[10]333.07'!#REF!</definedName>
    <definedName name="vfv_11" localSheetId="0">'[10]333.07'!#REF!</definedName>
    <definedName name="vfv_11">'[10]333.07'!#REF!</definedName>
    <definedName name="vfxv" localSheetId="0">'[4]333.07'!#REF!</definedName>
    <definedName name="vfxv">'[4]333.07'!#REF!</definedName>
    <definedName name="vfxv_10" localSheetId="0">'[10]333.07'!#REF!</definedName>
    <definedName name="vfxv_10">'[10]333.07'!#REF!</definedName>
    <definedName name="vfxv_11" localSheetId="0">'[10]333.07'!#REF!</definedName>
    <definedName name="vfxv_11">'[10]333.07'!#REF!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'[15]6'!$P$13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'[11]24.03'!$D$20</definedName>
    <definedName name="xcv" localSheetId="0">#REF!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'[24]331-16'!#REF!</definedName>
    <definedName name="yt">'[24]331-16'!#REF!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'[16]3.23-10'!#REF!</definedName>
    <definedName name="yuma3">'[16]3.23-10'!#REF!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'[4]333.03'!#REF!</definedName>
    <definedName name="z">'[4]333.03'!#REF!</definedName>
    <definedName name="z_10" localSheetId="0">'[10]333.03'!#REF!</definedName>
    <definedName name="z_10">'[10]333.03'!#REF!</definedName>
    <definedName name="z_11" localSheetId="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1" i="1" l="1"/>
  <c r="AL12" i="1"/>
  <c r="AL13" i="1"/>
  <c r="AL10" i="1"/>
  <c r="AF84" i="1" l="1"/>
  <c r="Z84" i="1"/>
  <c r="H84" i="1"/>
  <c r="B84" i="1"/>
  <c r="AF83" i="1"/>
  <c r="Z83" i="1"/>
  <c r="H83" i="1"/>
  <c r="B83" i="1"/>
  <c r="B82" i="1" s="1"/>
  <c r="Z82" i="1"/>
  <c r="M82" i="1"/>
  <c r="L82" i="1"/>
  <c r="K82" i="1"/>
  <c r="J82" i="1"/>
  <c r="I82" i="1"/>
  <c r="H82" i="1"/>
  <c r="G82" i="1"/>
  <c r="F82" i="1"/>
  <c r="E82" i="1"/>
  <c r="D82" i="1"/>
  <c r="C82" i="1"/>
  <c r="AF81" i="1"/>
  <c r="Z81" i="1"/>
  <c r="H81" i="1"/>
  <c r="B81" i="1"/>
  <c r="AF80" i="1"/>
  <c r="Z80" i="1"/>
  <c r="H80" i="1"/>
  <c r="B80" i="1"/>
  <c r="AF79" i="1"/>
  <c r="Z79" i="1"/>
  <c r="H79" i="1"/>
  <c r="B79" i="1"/>
  <c r="AF78" i="1"/>
  <c r="Z78" i="1"/>
  <c r="H78" i="1"/>
  <c r="B78" i="1"/>
  <c r="AF77" i="1"/>
  <c r="Z77" i="1"/>
  <c r="H77" i="1"/>
  <c r="B77" i="1"/>
  <c r="AF76" i="1"/>
  <c r="Z76" i="1"/>
  <c r="H76" i="1"/>
  <c r="B76" i="1"/>
  <c r="AF75" i="1"/>
  <c r="Z75" i="1"/>
  <c r="H75" i="1"/>
  <c r="B75" i="1"/>
  <c r="B74" i="1" s="1"/>
  <c r="AF74" i="1"/>
  <c r="Z74" i="1"/>
  <c r="M74" i="1"/>
  <c r="L74" i="1"/>
  <c r="K74" i="1"/>
  <c r="J74" i="1"/>
  <c r="I74" i="1"/>
  <c r="H74" i="1" s="1"/>
  <c r="G74" i="1"/>
  <c r="F74" i="1"/>
  <c r="E74" i="1"/>
  <c r="D74" i="1"/>
  <c r="C74" i="1"/>
  <c r="H73" i="1"/>
  <c r="B73" i="1"/>
  <c r="H72" i="1"/>
  <c r="B72" i="1"/>
  <c r="H71" i="1"/>
  <c r="B71" i="1"/>
  <c r="H70" i="1"/>
  <c r="B70" i="1"/>
  <c r="H69" i="1"/>
  <c r="B69" i="1"/>
  <c r="H68" i="1"/>
  <c r="B68" i="1"/>
  <c r="H67" i="1"/>
  <c r="B67" i="1"/>
  <c r="H66" i="1"/>
  <c r="B66" i="1"/>
  <c r="H65" i="1"/>
  <c r="B65" i="1"/>
  <c r="H64" i="1"/>
  <c r="B64" i="1"/>
  <c r="H63" i="1"/>
  <c r="B63" i="1"/>
  <c r="H62" i="1"/>
  <c r="B62" i="1"/>
  <c r="H61" i="1"/>
  <c r="B61" i="1"/>
  <c r="H60" i="1"/>
  <c r="B60" i="1"/>
  <c r="H59" i="1"/>
  <c r="B59" i="1"/>
  <c r="H58" i="1"/>
  <c r="B58" i="1"/>
  <c r="H57" i="1"/>
  <c r="B57" i="1"/>
  <c r="H56" i="1"/>
  <c r="B56" i="1"/>
  <c r="H55" i="1"/>
  <c r="B55" i="1"/>
  <c r="H54" i="1"/>
  <c r="B54" i="1"/>
  <c r="H53" i="1"/>
  <c r="B53" i="1"/>
  <c r="H52" i="1"/>
  <c r="B52" i="1"/>
  <c r="H51" i="1"/>
  <c r="B51" i="1"/>
  <c r="H50" i="1"/>
  <c r="B50" i="1"/>
  <c r="H49" i="1"/>
  <c r="B49" i="1"/>
  <c r="H48" i="1"/>
  <c r="B48" i="1"/>
  <c r="AF47" i="1"/>
  <c r="Z47" i="1"/>
  <c r="M47" i="1"/>
  <c r="L47" i="1"/>
  <c r="K47" i="1"/>
  <c r="J47" i="1"/>
  <c r="I47" i="1"/>
  <c r="H47" i="1" s="1"/>
  <c r="G47" i="1"/>
  <c r="F47" i="1"/>
  <c r="E47" i="1"/>
  <c r="D47" i="1"/>
  <c r="C47" i="1"/>
  <c r="B47" i="1"/>
  <c r="AF46" i="1"/>
  <c r="Z46" i="1"/>
  <c r="B46" i="1"/>
  <c r="AF45" i="1"/>
  <c r="Z45" i="1"/>
  <c r="B45" i="1"/>
  <c r="AF44" i="1"/>
  <c r="Z44" i="1"/>
  <c r="B44" i="1"/>
  <c r="AF43" i="1"/>
  <c r="Z43" i="1"/>
  <c r="B43" i="1"/>
  <c r="AF42" i="1"/>
  <c r="Z42" i="1"/>
  <c r="B42" i="1"/>
  <c r="AF41" i="1"/>
  <c r="Z41" i="1"/>
  <c r="B41" i="1"/>
  <c r="AF40" i="1"/>
  <c r="Z40" i="1"/>
  <c r="B40" i="1"/>
  <c r="AF39" i="1"/>
  <c r="Z39" i="1"/>
  <c r="B39" i="1"/>
  <c r="AF38" i="1"/>
  <c r="Z38" i="1"/>
  <c r="B38" i="1"/>
  <c r="AF37" i="1"/>
  <c r="Z37" i="1"/>
  <c r="B37" i="1"/>
  <c r="B36" i="1" s="1"/>
  <c r="AF36" i="1"/>
  <c r="Z36" i="1"/>
  <c r="M36" i="1"/>
  <c r="L36" i="1"/>
  <c r="K36" i="1"/>
  <c r="J36" i="1"/>
  <c r="I36" i="1"/>
  <c r="H36" i="1" s="1"/>
  <c r="G36" i="1"/>
  <c r="F36" i="1"/>
  <c r="E36" i="1"/>
  <c r="D36" i="1"/>
  <c r="C36" i="1"/>
  <c r="AF35" i="1"/>
  <c r="Z35" i="1"/>
  <c r="T35" i="1"/>
  <c r="H35" i="1"/>
  <c r="B35" i="1"/>
  <c r="AF34" i="1"/>
  <c r="Z34" i="1"/>
  <c r="T34" i="1"/>
  <c r="H34" i="1"/>
  <c r="B34" i="1"/>
  <c r="AF33" i="1"/>
  <c r="Z33" i="1"/>
  <c r="T33" i="1"/>
  <c r="H33" i="1"/>
  <c r="B33" i="1"/>
  <c r="AF32" i="1"/>
  <c r="Z32" i="1"/>
  <c r="T32" i="1"/>
  <c r="H32" i="1"/>
  <c r="B32" i="1"/>
  <c r="AF31" i="1"/>
  <c r="Z31" i="1"/>
  <c r="T31" i="1"/>
  <c r="H31" i="1"/>
  <c r="B31" i="1"/>
  <c r="AF30" i="1"/>
  <c r="Z30" i="1"/>
  <c r="T30" i="1"/>
  <c r="H30" i="1"/>
  <c r="B30" i="1"/>
  <c r="AF29" i="1"/>
  <c r="Z29" i="1"/>
  <c r="T29" i="1"/>
  <c r="H29" i="1"/>
  <c r="B29" i="1"/>
  <c r="AF28" i="1"/>
  <c r="Z28" i="1"/>
  <c r="T28" i="1"/>
  <c r="H28" i="1"/>
  <c r="B28" i="1"/>
  <c r="AF27" i="1"/>
  <c r="Z27" i="1"/>
  <c r="T27" i="1"/>
  <c r="H27" i="1"/>
  <c r="B27" i="1"/>
  <c r="AF26" i="1"/>
  <c r="Z26" i="1"/>
  <c r="T26" i="1"/>
  <c r="H26" i="1"/>
  <c r="B26" i="1"/>
  <c r="AF25" i="1"/>
  <c r="Z25" i="1"/>
  <c r="T25" i="1"/>
  <c r="H25" i="1"/>
  <c r="B25" i="1"/>
  <c r="AF24" i="1"/>
  <c r="Z24" i="1"/>
  <c r="T24" i="1"/>
  <c r="H24" i="1"/>
  <c r="B24" i="1"/>
  <c r="AF23" i="1"/>
  <c r="Z23" i="1"/>
  <c r="T23" i="1"/>
  <c r="H23" i="1"/>
  <c r="B23" i="1"/>
  <c r="AF22" i="1"/>
  <c r="Z22" i="1"/>
  <c r="T22" i="1"/>
  <c r="H22" i="1"/>
  <c r="B22" i="1"/>
  <c r="AF21" i="1"/>
  <c r="Z21" i="1"/>
  <c r="T21" i="1"/>
  <c r="H21" i="1"/>
  <c r="B21" i="1"/>
  <c r="AF20" i="1"/>
  <c r="Z20" i="1"/>
  <c r="T20" i="1"/>
  <c r="H20" i="1"/>
  <c r="B20" i="1"/>
  <c r="AF19" i="1"/>
  <c r="Z19" i="1"/>
  <c r="T19" i="1"/>
  <c r="H19" i="1"/>
  <c r="B19" i="1"/>
  <c r="AF18" i="1"/>
  <c r="Z18" i="1"/>
  <c r="T18" i="1"/>
  <c r="H18" i="1"/>
  <c r="B18" i="1"/>
  <c r="AF17" i="1"/>
  <c r="Z17" i="1"/>
  <c r="M17" i="1"/>
  <c r="L17" i="1"/>
  <c r="K17" i="1"/>
  <c r="J17" i="1"/>
  <c r="I17" i="1"/>
  <c r="H17" i="1" s="1"/>
  <c r="G17" i="1"/>
  <c r="F17" i="1"/>
  <c r="E17" i="1"/>
  <c r="D17" i="1"/>
  <c r="C17" i="1"/>
  <c r="B17" i="1" s="1"/>
  <c r="AF16" i="1"/>
  <c r="Z16" i="1"/>
  <c r="T16" i="1"/>
  <c r="H16" i="1"/>
  <c r="B16" i="1"/>
  <c r="AF15" i="1"/>
  <c r="Z15" i="1"/>
  <c r="T15" i="1"/>
  <c r="H15" i="1"/>
  <c r="H13" i="1" s="1"/>
  <c r="B15" i="1"/>
  <c r="AF14" i="1"/>
  <c r="Z14" i="1"/>
  <c r="T14" i="1"/>
  <c r="T13" i="1" s="1"/>
  <c r="H14" i="1"/>
  <c r="B14" i="1"/>
  <c r="AF13" i="1"/>
  <c r="Z13" i="1"/>
  <c r="M13" i="1"/>
  <c r="L13" i="1"/>
  <c r="K13" i="1"/>
  <c r="J13" i="1"/>
  <c r="I13" i="1"/>
  <c r="G13" i="1"/>
  <c r="F13" i="1"/>
  <c r="E13" i="1"/>
  <c r="D13" i="1"/>
  <c r="C13" i="1"/>
  <c r="B13" i="1" s="1"/>
  <c r="AF12" i="1"/>
  <c r="Z12" i="1"/>
  <c r="T12" i="1"/>
  <c r="T10" i="1" s="1"/>
  <c r="H12" i="1"/>
  <c r="B12" i="1"/>
  <c r="B10" i="1" s="1"/>
  <c r="AF11" i="1"/>
  <c r="Z11" i="1"/>
  <c r="T11" i="1"/>
  <c r="H11" i="1"/>
  <c r="B11" i="1"/>
  <c r="AF10" i="1"/>
  <c r="Z10" i="1"/>
  <c r="Y10" i="1"/>
  <c r="X10" i="1"/>
  <c r="W10" i="1"/>
  <c r="V10" i="1"/>
  <c r="U10" i="1"/>
  <c r="M10" i="1"/>
  <c r="M6" i="1" s="1"/>
  <c r="L10" i="1"/>
  <c r="K10" i="1"/>
  <c r="J10" i="1"/>
  <c r="I10" i="1"/>
  <c r="I6" i="1" s="1"/>
  <c r="G10" i="1"/>
  <c r="F10" i="1"/>
  <c r="E10" i="1"/>
  <c r="E6" i="1" s="1"/>
  <c r="D10" i="1"/>
  <c r="C10" i="1"/>
  <c r="AF9" i="1"/>
  <c r="Z9" i="1"/>
  <c r="T9" i="1"/>
  <c r="T7" i="1" s="1"/>
  <c r="H9" i="1"/>
  <c r="B9" i="1"/>
  <c r="AF8" i="1"/>
  <c r="Z8" i="1"/>
  <c r="T8" i="1"/>
  <c r="H8" i="1"/>
  <c r="B8" i="1"/>
  <c r="AF7" i="1"/>
  <c r="AF6" i="1" s="1"/>
  <c r="Z7" i="1"/>
  <c r="M7" i="1"/>
  <c r="L7" i="1"/>
  <c r="L6" i="1" s="1"/>
  <c r="K7" i="1"/>
  <c r="K6" i="1" s="1"/>
  <c r="J7" i="1"/>
  <c r="H7" i="1" s="1"/>
  <c r="I7" i="1"/>
  <c r="G7" i="1"/>
  <c r="G6" i="1" s="1"/>
  <c r="F7" i="1"/>
  <c r="E7" i="1"/>
  <c r="D7" i="1"/>
  <c r="B7" i="1" s="1"/>
  <c r="B6" i="1" s="1"/>
  <c r="C7" i="1"/>
  <c r="C6" i="1" s="1"/>
  <c r="Z6" i="1"/>
  <c r="J6" i="1"/>
  <c r="F6" i="1"/>
  <c r="H6" i="1" l="1"/>
  <c r="D6" i="1"/>
  <c r="H10" i="1"/>
</calcChain>
</file>

<file path=xl/sharedStrings.xml><?xml version="1.0" encoding="utf-8"?>
<sst xmlns="http://schemas.openxmlformats.org/spreadsheetml/2006/main" count="131" uniqueCount="90">
  <si>
    <t>Condición  y país de residencia</t>
  </si>
  <si>
    <t>Total</t>
  </si>
  <si>
    <t>0 - 12</t>
  </si>
  <si>
    <t>13 - 20</t>
  </si>
  <si>
    <t>21 - 35</t>
  </si>
  <si>
    <t>36 - 49</t>
  </si>
  <si>
    <t>50 y más</t>
  </si>
  <si>
    <t>Residentes</t>
  </si>
  <si>
    <t>Dominicanos residentes</t>
  </si>
  <si>
    <t>Extranjeros residentes</t>
  </si>
  <si>
    <t>No residentes</t>
  </si>
  <si>
    <t>Dominicanos no residentes</t>
  </si>
  <si>
    <t>Extranjeros</t>
  </si>
  <si>
    <t>América del Norte</t>
  </si>
  <si>
    <t>Canadá</t>
  </si>
  <si>
    <t>Estados Unidos</t>
  </si>
  <si>
    <t>México</t>
  </si>
  <si>
    <t>América Central y Caribe</t>
  </si>
  <si>
    <t>Aruba</t>
  </si>
  <si>
    <t>Caicos y Turcas, Islas</t>
  </si>
  <si>
    <t>Costa Rica</t>
  </si>
  <si>
    <t>Cuba</t>
  </si>
  <si>
    <t>Curazao</t>
  </si>
  <si>
    <t>El Salvador</t>
  </si>
  <si>
    <t>Guadalupe</t>
  </si>
  <si>
    <t>Guatemala</t>
  </si>
  <si>
    <t>Haití</t>
  </si>
  <si>
    <t>Honduras</t>
  </si>
  <si>
    <t>Jamaica</t>
  </si>
  <si>
    <t>Martinica</t>
  </si>
  <si>
    <t>Panamá</t>
  </si>
  <si>
    <t>Puerto Rico</t>
  </si>
  <si>
    <t>San Martín</t>
  </si>
  <si>
    <t>Trinidad y Tobago</t>
  </si>
  <si>
    <t>Vírgenes Americanas, Islas</t>
  </si>
  <si>
    <t>Otros del Caribe</t>
  </si>
  <si>
    <t>América del Sur</t>
  </si>
  <si>
    <t>Argentina</t>
  </si>
  <si>
    <t>Bolivia</t>
  </si>
  <si>
    <t>Brasil</t>
  </si>
  <si>
    <t>Chile</t>
  </si>
  <si>
    <t>Colombia</t>
  </si>
  <si>
    <t>Ecuador</t>
  </si>
  <si>
    <t>Perú</t>
  </si>
  <si>
    <t>Uruguay</t>
  </si>
  <si>
    <t>Venezuela</t>
  </si>
  <si>
    <t>Otros de Suramérica</t>
  </si>
  <si>
    <t>Europa</t>
  </si>
  <si>
    <t>Alemania</t>
  </si>
  <si>
    <t>Austria</t>
  </si>
  <si>
    <t>Bélgica</t>
  </si>
  <si>
    <t>Bulgaria</t>
  </si>
  <si>
    <t>Dinamarca</t>
  </si>
  <si>
    <t>Escocia</t>
  </si>
  <si>
    <t>España</t>
  </si>
  <si>
    <t>Finlandia</t>
  </si>
  <si>
    <t>Francia</t>
  </si>
  <si>
    <t>Grecia</t>
  </si>
  <si>
    <t>Holanda</t>
  </si>
  <si>
    <t>Hungría</t>
  </si>
  <si>
    <t>Inglaterra</t>
  </si>
  <si>
    <t>Irlanda</t>
  </si>
  <si>
    <t>Italia</t>
  </si>
  <si>
    <t>Luxemburgo</t>
  </si>
  <si>
    <t>Noruega</t>
  </si>
  <si>
    <t>Polonia</t>
  </si>
  <si>
    <t>Portugal</t>
  </si>
  <si>
    <t>República Checa</t>
  </si>
  <si>
    <t>Rumanía</t>
  </si>
  <si>
    <t>Rusia</t>
  </si>
  <si>
    <t>Suecia</t>
  </si>
  <si>
    <t>Suiza</t>
  </si>
  <si>
    <t>Ucrania</t>
  </si>
  <si>
    <t>Otros de Europa</t>
  </si>
  <si>
    <t>Asia</t>
  </si>
  <si>
    <t>China</t>
  </si>
  <si>
    <t>Corea del Sur</t>
  </si>
  <si>
    <t>India</t>
  </si>
  <si>
    <t>Israel</t>
  </si>
  <si>
    <t>Japón</t>
  </si>
  <si>
    <t>Taiwán</t>
  </si>
  <si>
    <t>Otros de Asia</t>
  </si>
  <si>
    <t>Resto del mundo</t>
  </si>
  <si>
    <t>Australia</t>
  </si>
  <si>
    <t>Otros resto del mundo</t>
  </si>
  <si>
    <t xml:space="preserve">*Cifras sujetas a rectificación. </t>
  </si>
  <si>
    <t>Nota: El total incluye a los extranjeros no residentes por país de procedencia.</t>
  </si>
  <si>
    <t>Fuentes: Registros administrativos, Sector Turismo, Departamento de Cuentas Nacionales, Banco Central de la República  Dominicana, BCRD.</t>
  </si>
  <si>
    <t xml:space="preserve"> </t>
  </si>
  <si>
    <r>
      <rPr>
        <sz val="9"/>
        <rFont val="Roboto black"/>
      </rPr>
      <t xml:space="preserve"> 3.9-07</t>
    </r>
    <r>
      <rPr>
        <sz val="9"/>
        <rFont val="Roboto"/>
      </rPr>
      <t xml:space="preserve"> Llegada de pasajeros vía aérea por año y edad, según condición y país de residencia, 2017-2023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</si>
</sst>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1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Franklin Gothic Book"/>
      <family val="2"/>
    </font>
    <font>
      <sz val="10"/>
      <name val="Arial"/>
      <family val="2"/>
    </font>
    <font>
      <sz val="9"/>
      <color theme="1"/>
      <name val="Roboto"/>
    </font>
    <font>
      <sz val="8"/>
      <color rgb="FFFF0000"/>
      <name val="Franklin Gothic Book"/>
      <family val="2"/>
    </font>
    <font>
      <b/>
      <sz val="9"/>
      <name val="Roboto"/>
    </font>
    <font>
      <b/>
      <sz val="9"/>
      <color indexed="8"/>
      <name val="Roboto"/>
    </font>
    <font>
      <sz val="10"/>
      <name val="Franklin Gothic Demi"/>
      <family val="2"/>
    </font>
    <font>
      <sz val="8"/>
      <name val="Franklin Gothic Demi"/>
      <family val="2"/>
    </font>
    <font>
      <sz val="9"/>
      <name val="Roboto"/>
    </font>
    <font>
      <sz val="9"/>
      <color indexed="8"/>
      <name val="Roboto"/>
    </font>
    <font>
      <sz val="9"/>
      <color rgb="FF000000"/>
      <name val="Roboto"/>
    </font>
    <font>
      <sz val="12"/>
      <name val="Franklin Gothic Book"/>
      <family val="2"/>
    </font>
    <font>
      <sz val="7"/>
      <name val="Roboto"/>
    </font>
    <font>
      <b/>
      <sz val="10"/>
      <name val="tahoma"/>
      <family val="2"/>
    </font>
    <font>
      <sz val="10"/>
      <name val="Tahoma"/>
      <family val="2"/>
    </font>
    <font>
      <sz val="9"/>
      <name val="Roboto black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1" applyFont="1" applyFill="1" applyAlignment="1">
      <alignment horizontal="left" vertical="center" indent="1"/>
    </xf>
    <xf numFmtId="0" fontId="2" fillId="2" borderId="0" xfId="1" applyFont="1" applyFill="1"/>
    <xf numFmtId="0" fontId="4" fillId="2" borderId="0" xfId="2" applyFont="1" applyFill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8" fillId="3" borderId="0" xfId="2" applyFont="1" applyFill="1"/>
    <xf numFmtId="0" fontId="8" fillId="0" borderId="0" xfId="2" applyFont="1"/>
    <xf numFmtId="0" fontId="7" fillId="2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164" fontId="6" fillId="2" borderId="0" xfId="4" applyNumberFormat="1" applyFont="1" applyFill="1" applyBorder="1" applyAlignment="1">
      <alignment horizontal="left" vertical="center"/>
    </xf>
    <xf numFmtId="164" fontId="6" fillId="2" borderId="0" xfId="4" applyNumberFormat="1" applyFont="1" applyFill="1" applyBorder="1" applyAlignment="1">
      <alignment horizontal="right" vertical="center"/>
    </xf>
    <xf numFmtId="164" fontId="6" fillId="3" borderId="0" xfId="4" applyNumberFormat="1" applyFont="1" applyFill="1" applyBorder="1" applyAlignment="1">
      <alignment horizontal="right" vertical="center"/>
    </xf>
    <xf numFmtId="0" fontId="9" fillId="3" borderId="0" xfId="2" applyFont="1" applyFill="1"/>
    <xf numFmtId="0" fontId="9" fillId="0" borderId="0" xfId="2" applyFont="1"/>
    <xf numFmtId="3" fontId="6" fillId="2" borderId="0" xfId="4" applyNumberFormat="1" applyFont="1" applyFill="1" applyBorder="1" applyAlignment="1">
      <alignment horizontal="right" vertical="center"/>
    </xf>
    <xf numFmtId="3" fontId="6" fillId="3" borderId="0" xfId="4" applyNumberFormat="1" applyFont="1" applyFill="1" applyBorder="1" applyAlignment="1">
      <alignment horizontal="right" vertical="center"/>
    </xf>
    <xf numFmtId="0" fontId="3" fillId="3" borderId="0" xfId="2" applyFill="1"/>
    <xf numFmtId="0" fontId="3" fillId="0" borderId="0" xfId="2"/>
    <xf numFmtId="164" fontId="10" fillId="2" borderId="0" xfId="4" applyNumberFormat="1" applyFont="1" applyFill="1" applyBorder="1" applyAlignment="1">
      <alignment horizontal="left" vertical="center" indent="1"/>
    </xf>
    <xf numFmtId="3" fontId="11" fillId="2" borderId="0" xfId="2" applyNumberFormat="1" applyFont="1" applyFill="1" applyAlignment="1">
      <alignment horizontal="right"/>
    </xf>
    <xf numFmtId="3" fontId="11" fillId="3" borderId="0" xfId="2" applyNumberFormat="1" applyFont="1" applyFill="1" applyBorder="1" applyAlignment="1">
      <alignment horizontal="right"/>
    </xf>
    <xf numFmtId="3" fontId="12" fillId="4" borderId="0" xfId="2" applyNumberFormat="1" applyFont="1" applyFill="1" applyAlignment="1">
      <alignment horizontal="right"/>
    </xf>
    <xf numFmtId="3" fontId="7" fillId="2" borderId="0" xfId="2" applyNumberFormat="1" applyFont="1" applyFill="1" applyAlignment="1">
      <alignment horizontal="right"/>
    </xf>
    <xf numFmtId="164" fontId="10" fillId="2" borderId="2" xfId="4" applyNumberFormat="1" applyFont="1" applyFill="1" applyBorder="1" applyAlignment="1">
      <alignment horizontal="left" vertical="center" indent="1"/>
    </xf>
    <xf numFmtId="3" fontId="11" fillId="2" borderId="2" xfId="2" applyNumberFormat="1" applyFont="1" applyFill="1" applyBorder="1" applyAlignment="1">
      <alignment horizontal="right"/>
    </xf>
    <xf numFmtId="3" fontId="6" fillId="3" borderId="2" xfId="4" applyNumberFormat="1" applyFont="1" applyFill="1" applyBorder="1" applyAlignment="1">
      <alignment horizontal="right" vertical="center"/>
    </xf>
    <xf numFmtId="3" fontId="11" fillId="3" borderId="2" xfId="2" applyNumberFormat="1" applyFont="1" applyFill="1" applyBorder="1" applyAlignment="1">
      <alignment horizontal="right"/>
    </xf>
    <xf numFmtId="3" fontId="6" fillId="2" borderId="2" xfId="4" applyNumberFormat="1" applyFont="1" applyFill="1" applyBorder="1" applyAlignment="1">
      <alignment horizontal="right" vertical="center"/>
    </xf>
    <xf numFmtId="0" fontId="13" fillId="2" borderId="0" xfId="1" applyFont="1" applyFill="1" applyAlignment="1">
      <alignment horizontal="left" vertical="center" indent="1"/>
    </xf>
    <xf numFmtId="0" fontId="3" fillId="0" borderId="0" xfId="2" applyBorder="1"/>
    <xf numFmtId="0" fontId="14" fillId="2" borderId="0" xfId="2" applyFont="1" applyFill="1" applyAlignment="1">
      <alignment horizontal="left" vertical="center"/>
    </xf>
    <xf numFmtId="165" fontId="14" fillId="2" borderId="0" xfId="2" applyNumberFormat="1" applyFont="1" applyFill="1" applyAlignment="1">
      <alignment horizontal="left"/>
    </xf>
    <xf numFmtId="0" fontId="13" fillId="2" borderId="0" xfId="1" applyFont="1" applyFill="1"/>
    <xf numFmtId="164" fontId="15" fillId="0" borderId="0" xfId="5" applyNumberFormat="1" applyFont="1" applyBorder="1"/>
    <xf numFmtId="164" fontId="16" fillId="0" borderId="0" xfId="5" applyNumberFormat="1" applyFont="1" applyBorder="1"/>
    <xf numFmtId="164" fontId="10" fillId="2" borderId="0" xfId="4" applyNumberFormat="1" applyFont="1" applyFill="1" applyBorder="1" applyAlignment="1">
      <alignment horizontal="left" vertical="center"/>
    </xf>
    <xf numFmtId="3" fontId="3" fillId="3" borderId="0" xfId="2" applyNumberFormat="1" applyFill="1"/>
    <xf numFmtId="0" fontId="7" fillId="2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 indent="1"/>
    </xf>
    <xf numFmtId="0" fontId="6" fillId="2" borderId="2" xfId="1" applyFont="1" applyFill="1" applyBorder="1" applyAlignment="1">
      <alignment horizontal="left" vertical="center" wrapText="1" indent="1"/>
    </xf>
  </cellXfs>
  <cellStyles count="6">
    <cellStyle name="Comma 2" xfId="5"/>
    <cellStyle name="Millares 2" xfId="4"/>
    <cellStyle name="Normal" xfId="0" builtinId="0"/>
    <cellStyle name="Normal 4" xfId="2"/>
    <cellStyle name="Normal_1999" xfId="1"/>
    <cellStyle name="Normal_335-06_RD_en_Cifras_2009_Turismo_Laur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U125"/>
  <sheetViews>
    <sheetView showGridLines="0" tabSelected="1" zoomScaleNormal="100" workbookViewId="0">
      <selection activeCell="A2" sqref="A2"/>
    </sheetView>
  </sheetViews>
  <sheetFormatPr baseColWidth="10" defaultColWidth="11.42578125" defaultRowHeight="16.5"/>
  <cols>
    <col min="1" max="1" width="25.5703125" style="30" customWidth="1"/>
    <col min="2" max="13" width="11.42578125" style="19"/>
    <col min="14" max="14" width="11.42578125" style="19" customWidth="1"/>
    <col min="15" max="16" width="11.42578125" style="19"/>
    <col min="17" max="19" width="11.42578125" style="19" customWidth="1"/>
    <col min="20" max="193" width="11.42578125" style="19"/>
    <col min="194" max="194" width="22.42578125" style="19" bestFit="1" customWidth="1"/>
    <col min="195" max="195" width="11.85546875" style="19" customWidth="1"/>
    <col min="196" max="196" width="11" style="19" customWidth="1"/>
    <col min="197" max="197" width="10.42578125" style="19" customWidth="1"/>
    <col min="198" max="198" width="12.5703125" style="19" customWidth="1"/>
    <col min="199" max="199" width="11.85546875" style="19" customWidth="1"/>
    <col min="200" max="200" width="13.28515625" style="19" customWidth="1"/>
    <col min="201" max="201" width="12.7109375" style="19" customWidth="1"/>
    <col min="202" max="202" width="11.140625" style="19" customWidth="1"/>
    <col min="203" max="203" width="11.5703125" style="19" customWidth="1"/>
    <col min="204" max="204" width="12.140625" style="19" customWidth="1"/>
    <col min="205" max="205" width="13" style="19" customWidth="1"/>
    <col min="206" max="206" width="12.28515625" style="19" customWidth="1"/>
    <col min="207" max="207" width="11.85546875" style="19" customWidth="1"/>
    <col min="208" max="208" width="10.42578125" style="19" customWidth="1"/>
    <col min="209" max="209" width="10.85546875" style="19" customWidth="1"/>
    <col min="210" max="210" width="11.5703125" style="19" customWidth="1"/>
    <col min="211" max="211" width="11.85546875" style="19" customWidth="1"/>
    <col min="212" max="212" width="12.28515625" style="19" customWidth="1"/>
    <col min="213" max="213" width="12.140625" style="19" customWidth="1"/>
    <col min="214" max="214" width="10.85546875" style="19" customWidth="1"/>
    <col min="215" max="215" width="11.7109375" style="19" customWidth="1"/>
    <col min="216" max="216" width="11.85546875" style="19" customWidth="1"/>
    <col min="217" max="217" width="12" style="19" customWidth="1"/>
    <col min="218" max="218" width="12.42578125" style="19" customWidth="1"/>
    <col min="219" max="219" width="12.140625" style="19" customWidth="1"/>
    <col min="220" max="220" width="10.85546875" style="19" customWidth="1"/>
    <col min="221" max="221" width="11.7109375" style="19" customWidth="1"/>
    <col min="222" max="222" width="11.85546875" style="19" customWidth="1"/>
    <col min="223" max="223" width="12" style="19" customWidth="1"/>
    <col min="224" max="224" width="12.42578125" style="19" customWidth="1"/>
    <col min="225" max="449" width="11.42578125" style="19"/>
    <col min="450" max="450" width="22.42578125" style="19" bestFit="1" customWidth="1"/>
    <col min="451" max="451" width="11.85546875" style="19" customWidth="1"/>
    <col min="452" max="452" width="11" style="19" customWidth="1"/>
    <col min="453" max="453" width="10.42578125" style="19" customWidth="1"/>
    <col min="454" max="454" width="12.5703125" style="19" customWidth="1"/>
    <col min="455" max="455" width="11.85546875" style="19" customWidth="1"/>
    <col min="456" max="456" width="13.28515625" style="19" customWidth="1"/>
    <col min="457" max="457" width="12.7109375" style="19" customWidth="1"/>
    <col min="458" max="458" width="11.140625" style="19" customWidth="1"/>
    <col min="459" max="459" width="11.5703125" style="19" customWidth="1"/>
    <col min="460" max="460" width="12.140625" style="19" customWidth="1"/>
    <col min="461" max="461" width="13" style="19" customWidth="1"/>
    <col min="462" max="462" width="12.28515625" style="19" customWidth="1"/>
    <col min="463" max="463" width="11.85546875" style="19" customWidth="1"/>
    <col min="464" max="464" width="10.42578125" style="19" customWidth="1"/>
    <col min="465" max="465" width="10.85546875" style="19" customWidth="1"/>
    <col min="466" max="466" width="11.5703125" style="19" customWidth="1"/>
    <col min="467" max="467" width="11.85546875" style="19" customWidth="1"/>
    <col min="468" max="468" width="12.28515625" style="19" customWidth="1"/>
    <col min="469" max="469" width="12.140625" style="19" customWidth="1"/>
    <col min="470" max="470" width="10.85546875" style="19" customWidth="1"/>
    <col min="471" max="471" width="11.7109375" style="19" customWidth="1"/>
    <col min="472" max="472" width="11.85546875" style="19" customWidth="1"/>
    <col min="473" max="473" width="12" style="19" customWidth="1"/>
    <col min="474" max="474" width="12.42578125" style="19" customWidth="1"/>
    <col min="475" max="475" width="12.140625" style="19" customWidth="1"/>
    <col min="476" max="476" width="10.85546875" style="19" customWidth="1"/>
    <col min="477" max="477" width="11.7109375" style="19" customWidth="1"/>
    <col min="478" max="478" width="11.85546875" style="19" customWidth="1"/>
    <col min="479" max="479" width="12" style="19" customWidth="1"/>
    <col min="480" max="480" width="12.42578125" style="19" customWidth="1"/>
    <col min="481" max="705" width="11.42578125" style="19"/>
    <col min="706" max="706" width="22.42578125" style="19" bestFit="1" customWidth="1"/>
    <col min="707" max="707" width="11.85546875" style="19" customWidth="1"/>
    <col min="708" max="708" width="11" style="19" customWidth="1"/>
    <col min="709" max="709" width="10.42578125" style="19" customWidth="1"/>
    <col min="710" max="710" width="12.5703125" style="19" customWidth="1"/>
    <col min="711" max="711" width="11.85546875" style="19" customWidth="1"/>
    <col min="712" max="712" width="13.28515625" style="19" customWidth="1"/>
    <col min="713" max="713" width="12.7109375" style="19" customWidth="1"/>
    <col min="714" max="714" width="11.140625" style="19" customWidth="1"/>
    <col min="715" max="715" width="11.5703125" style="19" customWidth="1"/>
    <col min="716" max="716" width="12.140625" style="19" customWidth="1"/>
    <col min="717" max="717" width="13" style="19" customWidth="1"/>
    <col min="718" max="718" width="12.28515625" style="19" customWidth="1"/>
    <col min="719" max="719" width="11.85546875" style="19" customWidth="1"/>
    <col min="720" max="720" width="10.42578125" style="19" customWidth="1"/>
    <col min="721" max="721" width="10.85546875" style="19" customWidth="1"/>
    <col min="722" max="722" width="11.5703125" style="19" customWidth="1"/>
    <col min="723" max="723" width="11.85546875" style="19" customWidth="1"/>
    <col min="724" max="724" width="12.28515625" style="19" customWidth="1"/>
    <col min="725" max="725" width="12.140625" style="19" customWidth="1"/>
    <col min="726" max="726" width="10.85546875" style="19" customWidth="1"/>
    <col min="727" max="727" width="11.7109375" style="19" customWidth="1"/>
    <col min="728" max="728" width="11.85546875" style="19" customWidth="1"/>
    <col min="729" max="729" width="12" style="19" customWidth="1"/>
    <col min="730" max="730" width="12.42578125" style="19" customWidth="1"/>
    <col min="731" max="731" width="12.140625" style="19" customWidth="1"/>
    <col min="732" max="732" width="10.85546875" style="19" customWidth="1"/>
    <col min="733" max="733" width="11.7109375" style="19" customWidth="1"/>
    <col min="734" max="734" width="11.85546875" style="19" customWidth="1"/>
    <col min="735" max="735" width="12" style="19" customWidth="1"/>
    <col min="736" max="736" width="12.42578125" style="19" customWidth="1"/>
    <col min="737" max="961" width="11.42578125" style="19"/>
    <col min="962" max="962" width="22.42578125" style="19" bestFit="1" customWidth="1"/>
    <col min="963" max="963" width="11.85546875" style="19" customWidth="1"/>
    <col min="964" max="964" width="11" style="19" customWidth="1"/>
    <col min="965" max="965" width="10.42578125" style="19" customWidth="1"/>
    <col min="966" max="966" width="12.5703125" style="19" customWidth="1"/>
    <col min="967" max="967" width="11.85546875" style="19" customWidth="1"/>
    <col min="968" max="968" width="13.28515625" style="19" customWidth="1"/>
    <col min="969" max="969" width="12.7109375" style="19" customWidth="1"/>
    <col min="970" max="970" width="11.140625" style="19" customWidth="1"/>
    <col min="971" max="971" width="11.5703125" style="19" customWidth="1"/>
    <col min="972" max="972" width="12.140625" style="19" customWidth="1"/>
    <col min="973" max="973" width="13" style="19" customWidth="1"/>
    <col min="974" max="974" width="12.28515625" style="19" customWidth="1"/>
    <col min="975" max="975" width="11.85546875" style="19" customWidth="1"/>
    <col min="976" max="976" width="10.42578125" style="19" customWidth="1"/>
    <col min="977" max="977" width="10.85546875" style="19" customWidth="1"/>
    <col min="978" max="978" width="11.5703125" style="19" customWidth="1"/>
    <col min="979" max="979" width="11.85546875" style="19" customWidth="1"/>
    <col min="980" max="980" width="12.28515625" style="19" customWidth="1"/>
    <col min="981" max="981" width="12.140625" style="19" customWidth="1"/>
    <col min="982" max="982" width="10.85546875" style="19" customWidth="1"/>
    <col min="983" max="983" width="11.7109375" style="19" customWidth="1"/>
    <col min="984" max="984" width="11.85546875" style="19" customWidth="1"/>
    <col min="985" max="985" width="12" style="19" customWidth="1"/>
    <col min="986" max="986" width="12.42578125" style="19" customWidth="1"/>
    <col min="987" max="987" width="12.140625" style="19" customWidth="1"/>
    <col min="988" max="988" width="10.85546875" style="19" customWidth="1"/>
    <col min="989" max="989" width="11.7109375" style="19" customWidth="1"/>
    <col min="990" max="990" width="11.85546875" style="19" customWidth="1"/>
    <col min="991" max="991" width="12" style="19" customWidth="1"/>
    <col min="992" max="992" width="12.42578125" style="19" customWidth="1"/>
    <col min="993" max="1217" width="11.42578125" style="19"/>
    <col min="1218" max="1218" width="22.42578125" style="19" bestFit="1" customWidth="1"/>
    <col min="1219" max="1219" width="11.85546875" style="19" customWidth="1"/>
    <col min="1220" max="1220" width="11" style="19" customWidth="1"/>
    <col min="1221" max="1221" width="10.42578125" style="19" customWidth="1"/>
    <col min="1222" max="1222" width="12.5703125" style="19" customWidth="1"/>
    <col min="1223" max="1223" width="11.85546875" style="19" customWidth="1"/>
    <col min="1224" max="1224" width="13.28515625" style="19" customWidth="1"/>
    <col min="1225" max="1225" width="12.7109375" style="19" customWidth="1"/>
    <col min="1226" max="1226" width="11.140625" style="19" customWidth="1"/>
    <col min="1227" max="1227" width="11.5703125" style="19" customWidth="1"/>
    <col min="1228" max="1228" width="12.140625" style="19" customWidth="1"/>
    <col min="1229" max="1229" width="13" style="19" customWidth="1"/>
    <col min="1230" max="1230" width="12.28515625" style="19" customWidth="1"/>
    <col min="1231" max="1231" width="11.85546875" style="19" customWidth="1"/>
    <col min="1232" max="1232" width="10.42578125" style="19" customWidth="1"/>
    <col min="1233" max="1233" width="10.85546875" style="19" customWidth="1"/>
    <col min="1234" max="1234" width="11.5703125" style="19" customWidth="1"/>
    <col min="1235" max="1235" width="11.85546875" style="19" customWidth="1"/>
    <col min="1236" max="1236" width="12.28515625" style="19" customWidth="1"/>
    <col min="1237" max="1237" width="12.140625" style="19" customWidth="1"/>
    <col min="1238" max="1238" width="10.85546875" style="19" customWidth="1"/>
    <col min="1239" max="1239" width="11.7109375" style="19" customWidth="1"/>
    <col min="1240" max="1240" width="11.85546875" style="19" customWidth="1"/>
    <col min="1241" max="1241" width="12" style="19" customWidth="1"/>
    <col min="1242" max="1242" width="12.42578125" style="19" customWidth="1"/>
    <col min="1243" max="1243" width="12.140625" style="19" customWidth="1"/>
    <col min="1244" max="1244" width="10.85546875" style="19" customWidth="1"/>
    <col min="1245" max="1245" width="11.7109375" style="19" customWidth="1"/>
    <col min="1246" max="1246" width="11.85546875" style="19" customWidth="1"/>
    <col min="1247" max="1247" width="12" style="19" customWidth="1"/>
    <col min="1248" max="1248" width="12.42578125" style="19" customWidth="1"/>
    <col min="1249" max="1473" width="11.42578125" style="19"/>
    <col min="1474" max="1474" width="22.42578125" style="19" bestFit="1" customWidth="1"/>
    <col min="1475" max="1475" width="11.85546875" style="19" customWidth="1"/>
    <col min="1476" max="1476" width="11" style="19" customWidth="1"/>
    <col min="1477" max="1477" width="10.42578125" style="19" customWidth="1"/>
    <col min="1478" max="1478" width="12.5703125" style="19" customWidth="1"/>
    <col min="1479" max="1479" width="11.85546875" style="19" customWidth="1"/>
    <col min="1480" max="1480" width="13.28515625" style="19" customWidth="1"/>
    <col min="1481" max="1481" width="12.7109375" style="19" customWidth="1"/>
    <col min="1482" max="1482" width="11.140625" style="19" customWidth="1"/>
    <col min="1483" max="1483" width="11.5703125" style="19" customWidth="1"/>
    <col min="1484" max="1484" width="12.140625" style="19" customWidth="1"/>
    <col min="1485" max="1485" width="13" style="19" customWidth="1"/>
    <col min="1486" max="1486" width="12.28515625" style="19" customWidth="1"/>
    <col min="1487" max="1487" width="11.85546875" style="19" customWidth="1"/>
    <col min="1488" max="1488" width="10.42578125" style="19" customWidth="1"/>
    <col min="1489" max="1489" width="10.85546875" style="19" customWidth="1"/>
    <col min="1490" max="1490" width="11.5703125" style="19" customWidth="1"/>
    <col min="1491" max="1491" width="11.85546875" style="19" customWidth="1"/>
    <col min="1492" max="1492" width="12.28515625" style="19" customWidth="1"/>
    <col min="1493" max="1493" width="12.140625" style="19" customWidth="1"/>
    <col min="1494" max="1494" width="10.85546875" style="19" customWidth="1"/>
    <col min="1495" max="1495" width="11.7109375" style="19" customWidth="1"/>
    <col min="1496" max="1496" width="11.85546875" style="19" customWidth="1"/>
    <col min="1497" max="1497" width="12" style="19" customWidth="1"/>
    <col min="1498" max="1498" width="12.42578125" style="19" customWidth="1"/>
    <col min="1499" max="1499" width="12.140625" style="19" customWidth="1"/>
    <col min="1500" max="1500" width="10.85546875" style="19" customWidth="1"/>
    <col min="1501" max="1501" width="11.7109375" style="19" customWidth="1"/>
    <col min="1502" max="1502" width="11.85546875" style="19" customWidth="1"/>
    <col min="1503" max="1503" width="12" style="19" customWidth="1"/>
    <col min="1504" max="1504" width="12.42578125" style="19" customWidth="1"/>
    <col min="1505" max="1729" width="11.42578125" style="19"/>
    <col min="1730" max="1730" width="22.42578125" style="19" bestFit="1" customWidth="1"/>
    <col min="1731" max="1731" width="11.85546875" style="19" customWidth="1"/>
    <col min="1732" max="1732" width="11" style="19" customWidth="1"/>
    <col min="1733" max="1733" width="10.42578125" style="19" customWidth="1"/>
    <col min="1734" max="1734" width="12.5703125" style="19" customWidth="1"/>
    <col min="1735" max="1735" width="11.85546875" style="19" customWidth="1"/>
    <col min="1736" max="1736" width="13.28515625" style="19" customWidth="1"/>
    <col min="1737" max="1737" width="12.7109375" style="19" customWidth="1"/>
    <col min="1738" max="1738" width="11.140625" style="19" customWidth="1"/>
    <col min="1739" max="1739" width="11.5703125" style="19" customWidth="1"/>
    <col min="1740" max="1740" width="12.140625" style="19" customWidth="1"/>
    <col min="1741" max="1741" width="13" style="19" customWidth="1"/>
    <col min="1742" max="1742" width="12.28515625" style="19" customWidth="1"/>
    <col min="1743" max="1743" width="11.85546875" style="19" customWidth="1"/>
    <col min="1744" max="1744" width="10.42578125" style="19" customWidth="1"/>
    <col min="1745" max="1745" width="10.85546875" style="19" customWidth="1"/>
    <col min="1746" max="1746" width="11.5703125" style="19" customWidth="1"/>
    <col min="1747" max="1747" width="11.85546875" style="19" customWidth="1"/>
    <col min="1748" max="1748" width="12.28515625" style="19" customWidth="1"/>
    <col min="1749" max="1749" width="12.140625" style="19" customWidth="1"/>
    <col min="1750" max="1750" width="10.85546875" style="19" customWidth="1"/>
    <col min="1751" max="1751" width="11.7109375" style="19" customWidth="1"/>
    <col min="1752" max="1752" width="11.85546875" style="19" customWidth="1"/>
    <col min="1753" max="1753" width="12" style="19" customWidth="1"/>
    <col min="1754" max="1754" width="12.42578125" style="19" customWidth="1"/>
    <col min="1755" max="1755" width="12.140625" style="19" customWidth="1"/>
    <col min="1756" max="1756" width="10.85546875" style="19" customWidth="1"/>
    <col min="1757" max="1757" width="11.7109375" style="19" customWidth="1"/>
    <col min="1758" max="1758" width="11.85546875" style="19" customWidth="1"/>
    <col min="1759" max="1759" width="12" style="19" customWidth="1"/>
    <col min="1760" max="1760" width="12.42578125" style="19" customWidth="1"/>
    <col min="1761" max="1985" width="11.42578125" style="19"/>
    <col min="1986" max="1986" width="22.42578125" style="19" bestFit="1" customWidth="1"/>
    <col min="1987" max="1987" width="11.85546875" style="19" customWidth="1"/>
    <col min="1988" max="1988" width="11" style="19" customWidth="1"/>
    <col min="1989" max="1989" width="10.42578125" style="19" customWidth="1"/>
    <col min="1990" max="1990" width="12.5703125" style="19" customWidth="1"/>
    <col min="1991" max="1991" width="11.85546875" style="19" customWidth="1"/>
    <col min="1992" max="1992" width="13.28515625" style="19" customWidth="1"/>
    <col min="1993" max="1993" width="12.7109375" style="19" customWidth="1"/>
    <col min="1994" max="1994" width="11.140625" style="19" customWidth="1"/>
    <col min="1995" max="1995" width="11.5703125" style="19" customWidth="1"/>
    <col min="1996" max="1996" width="12.140625" style="19" customWidth="1"/>
    <col min="1997" max="1997" width="13" style="19" customWidth="1"/>
    <col min="1998" max="1998" width="12.28515625" style="19" customWidth="1"/>
    <col min="1999" max="1999" width="11.85546875" style="19" customWidth="1"/>
    <col min="2000" max="2000" width="10.42578125" style="19" customWidth="1"/>
    <col min="2001" max="2001" width="10.85546875" style="19" customWidth="1"/>
    <col min="2002" max="2002" width="11.5703125" style="19" customWidth="1"/>
    <col min="2003" max="2003" width="11.85546875" style="19" customWidth="1"/>
    <col min="2004" max="2004" width="12.28515625" style="19" customWidth="1"/>
    <col min="2005" max="2005" width="12.140625" style="19" customWidth="1"/>
    <col min="2006" max="2006" width="10.85546875" style="19" customWidth="1"/>
    <col min="2007" max="2007" width="11.7109375" style="19" customWidth="1"/>
    <col min="2008" max="2008" width="11.85546875" style="19" customWidth="1"/>
    <col min="2009" max="2009" width="12" style="19" customWidth="1"/>
    <col min="2010" max="2010" width="12.42578125" style="19" customWidth="1"/>
    <col min="2011" max="2011" width="12.140625" style="19" customWidth="1"/>
    <col min="2012" max="2012" width="10.85546875" style="19" customWidth="1"/>
    <col min="2013" max="2013" width="11.7109375" style="19" customWidth="1"/>
    <col min="2014" max="2014" width="11.85546875" style="19" customWidth="1"/>
    <col min="2015" max="2015" width="12" style="19" customWidth="1"/>
    <col min="2016" max="2016" width="12.42578125" style="19" customWidth="1"/>
    <col min="2017" max="2241" width="11.42578125" style="19"/>
    <col min="2242" max="2242" width="22.42578125" style="19" bestFit="1" customWidth="1"/>
    <col min="2243" max="2243" width="11.85546875" style="19" customWidth="1"/>
    <col min="2244" max="2244" width="11" style="19" customWidth="1"/>
    <col min="2245" max="2245" width="10.42578125" style="19" customWidth="1"/>
    <col min="2246" max="2246" width="12.5703125" style="19" customWidth="1"/>
    <col min="2247" max="2247" width="11.85546875" style="19" customWidth="1"/>
    <col min="2248" max="2248" width="13.28515625" style="19" customWidth="1"/>
    <col min="2249" max="2249" width="12.7109375" style="19" customWidth="1"/>
    <col min="2250" max="2250" width="11.140625" style="19" customWidth="1"/>
    <col min="2251" max="2251" width="11.5703125" style="19" customWidth="1"/>
    <col min="2252" max="2252" width="12.140625" style="19" customWidth="1"/>
    <col min="2253" max="2253" width="13" style="19" customWidth="1"/>
    <col min="2254" max="2254" width="12.28515625" style="19" customWidth="1"/>
    <col min="2255" max="2255" width="11.85546875" style="19" customWidth="1"/>
    <col min="2256" max="2256" width="10.42578125" style="19" customWidth="1"/>
    <col min="2257" max="2257" width="10.85546875" style="19" customWidth="1"/>
    <col min="2258" max="2258" width="11.5703125" style="19" customWidth="1"/>
    <col min="2259" max="2259" width="11.85546875" style="19" customWidth="1"/>
    <col min="2260" max="2260" width="12.28515625" style="19" customWidth="1"/>
    <col min="2261" max="2261" width="12.140625" style="19" customWidth="1"/>
    <col min="2262" max="2262" width="10.85546875" style="19" customWidth="1"/>
    <col min="2263" max="2263" width="11.7109375" style="19" customWidth="1"/>
    <col min="2264" max="2264" width="11.85546875" style="19" customWidth="1"/>
    <col min="2265" max="2265" width="12" style="19" customWidth="1"/>
    <col min="2266" max="2266" width="12.42578125" style="19" customWidth="1"/>
    <col min="2267" max="2267" width="12.140625" style="19" customWidth="1"/>
    <col min="2268" max="2268" width="10.85546875" style="19" customWidth="1"/>
    <col min="2269" max="2269" width="11.7109375" style="19" customWidth="1"/>
    <col min="2270" max="2270" width="11.85546875" style="19" customWidth="1"/>
    <col min="2271" max="2271" width="12" style="19" customWidth="1"/>
    <col min="2272" max="2272" width="12.42578125" style="19" customWidth="1"/>
    <col min="2273" max="2497" width="11.42578125" style="19"/>
    <col min="2498" max="2498" width="22.42578125" style="19" bestFit="1" customWidth="1"/>
    <col min="2499" max="2499" width="11.85546875" style="19" customWidth="1"/>
    <col min="2500" max="2500" width="11" style="19" customWidth="1"/>
    <col min="2501" max="2501" width="10.42578125" style="19" customWidth="1"/>
    <col min="2502" max="2502" width="12.5703125" style="19" customWidth="1"/>
    <col min="2503" max="2503" width="11.85546875" style="19" customWidth="1"/>
    <col min="2504" max="2504" width="13.28515625" style="19" customWidth="1"/>
    <col min="2505" max="2505" width="12.7109375" style="19" customWidth="1"/>
    <col min="2506" max="2506" width="11.140625" style="19" customWidth="1"/>
    <col min="2507" max="2507" width="11.5703125" style="19" customWidth="1"/>
    <col min="2508" max="2508" width="12.140625" style="19" customWidth="1"/>
    <col min="2509" max="2509" width="13" style="19" customWidth="1"/>
    <col min="2510" max="2510" width="12.28515625" style="19" customWidth="1"/>
    <col min="2511" max="2511" width="11.85546875" style="19" customWidth="1"/>
    <col min="2512" max="2512" width="10.42578125" style="19" customWidth="1"/>
    <col min="2513" max="2513" width="10.85546875" style="19" customWidth="1"/>
    <col min="2514" max="2514" width="11.5703125" style="19" customWidth="1"/>
    <col min="2515" max="2515" width="11.85546875" style="19" customWidth="1"/>
    <col min="2516" max="2516" width="12.28515625" style="19" customWidth="1"/>
    <col min="2517" max="2517" width="12.140625" style="19" customWidth="1"/>
    <col min="2518" max="2518" width="10.85546875" style="19" customWidth="1"/>
    <col min="2519" max="2519" width="11.7109375" style="19" customWidth="1"/>
    <col min="2520" max="2520" width="11.85546875" style="19" customWidth="1"/>
    <col min="2521" max="2521" width="12" style="19" customWidth="1"/>
    <col min="2522" max="2522" width="12.42578125" style="19" customWidth="1"/>
    <col min="2523" max="2523" width="12.140625" style="19" customWidth="1"/>
    <col min="2524" max="2524" width="10.85546875" style="19" customWidth="1"/>
    <col min="2525" max="2525" width="11.7109375" style="19" customWidth="1"/>
    <col min="2526" max="2526" width="11.85546875" style="19" customWidth="1"/>
    <col min="2527" max="2527" width="12" style="19" customWidth="1"/>
    <col min="2528" max="2528" width="12.42578125" style="19" customWidth="1"/>
    <col min="2529" max="2753" width="11.42578125" style="19"/>
    <col min="2754" max="2754" width="22.42578125" style="19" bestFit="1" customWidth="1"/>
    <col min="2755" max="2755" width="11.85546875" style="19" customWidth="1"/>
    <col min="2756" max="2756" width="11" style="19" customWidth="1"/>
    <col min="2757" max="2757" width="10.42578125" style="19" customWidth="1"/>
    <col min="2758" max="2758" width="12.5703125" style="19" customWidth="1"/>
    <col min="2759" max="2759" width="11.85546875" style="19" customWidth="1"/>
    <col min="2760" max="2760" width="13.28515625" style="19" customWidth="1"/>
    <col min="2761" max="2761" width="12.7109375" style="19" customWidth="1"/>
    <col min="2762" max="2762" width="11.140625" style="19" customWidth="1"/>
    <col min="2763" max="2763" width="11.5703125" style="19" customWidth="1"/>
    <col min="2764" max="2764" width="12.140625" style="19" customWidth="1"/>
    <col min="2765" max="2765" width="13" style="19" customWidth="1"/>
    <col min="2766" max="2766" width="12.28515625" style="19" customWidth="1"/>
    <col min="2767" max="2767" width="11.85546875" style="19" customWidth="1"/>
    <col min="2768" max="2768" width="10.42578125" style="19" customWidth="1"/>
    <col min="2769" max="2769" width="10.85546875" style="19" customWidth="1"/>
    <col min="2770" max="2770" width="11.5703125" style="19" customWidth="1"/>
    <col min="2771" max="2771" width="11.85546875" style="19" customWidth="1"/>
    <col min="2772" max="2772" width="12.28515625" style="19" customWidth="1"/>
    <col min="2773" max="2773" width="12.140625" style="19" customWidth="1"/>
    <col min="2774" max="2774" width="10.85546875" style="19" customWidth="1"/>
    <col min="2775" max="2775" width="11.7109375" style="19" customWidth="1"/>
    <col min="2776" max="2776" width="11.85546875" style="19" customWidth="1"/>
    <col min="2777" max="2777" width="12" style="19" customWidth="1"/>
    <col min="2778" max="2778" width="12.42578125" style="19" customWidth="1"/>
    <col min="2779" max="2779" width="12.140625" style="19" customWidth="1"/>
    <col min="2780" max="2780" width="10.85546875" style="19" customWidth="1"/>
    <col min="2781" max="2781" width="11.7109375" style="19" customWidth="1"/>
    <col min="2782" max="2782" width="11.85546875" style="19" customWidth="1"/>
    <col min="2783" max="2783" width="12" style="19" customWidth="1"/>
    <col min="2784" max="2784" width="12.42578125" style="19" customWidth="1"/>
    <col min="2785" max="3009" width="11.42578125" style="19"/>
    <col min="3010" max="3010" width="22.42578125" style="19" bestFit="1" customWidth="1"/>
    <col min="3011" max="3011" width="11.85546875" style="19" customWidth="1"/>
    <col min="3012" max="3012" width="11" style="19" customWidth="1"/>
    <col min="3013" max="3013" width="10.42578125" style="19" customWidth="1"/>
    <col min="3014" max="3014" width="12.5703125" style="19" customWidth="1"/>
    <col min="3015" max="3015" width="11.85546875" style="19" customWidth="1"/>
    <col min="3016" max="3016" width="13.28515625" style="19" customWidth="1"/>
    <col min="3017" max="3017" width="12.7109375" style="19" customWidth="1"/>
    <col min="3018" max="3018" width="11.140625" style="19" customWidth="1"/>
    <col min="3019" max="3019" width="11.5703125" style="19" customWidth="1"/>
    <col min="3020" max="3020" width="12.140625" style="19" customWidth="1"/>
    <col min="3021" max="3021" width="13" style="19" customWidth="1"/>
    <col min="3022" max="3022" width="12.28515625" style="19" customWidth="1"/>
    <col min="3023" max="3023" width="11.85546875" style="19" customWidth="1"/>
    <col min="3024" max="3024" width="10.42578125" style="19" customWidth="1"/>
    <col min="3025" max="3025" width="10.85546875" style="19" customWidth="1"/>
    <col min="3026" max="3026" width="11.5703125" style="19" customWidth="1"/>
    <col min="3027" max="3027" width="11.85546875" style="19" customWidth="1"/>
    <col min="3028" max="3028" width="12.28515625" style="19" customWidth="1"/>
    <col min="3029" max="3029" width="12.140625" style="19" customWidth="1"/>
    <col min="3030" max="3030" width="10.85546875" style="19" customWidth="1"/>
    <col min="3031" max="3031" width="11.7109375" style="19" customWidth="1"/>
    <col min="3032" max="3032" width="11.85546875" style="19" customWidth="1"/>
    <col min="3033" max="3033" width="12" style="19" customWidth="1"/>
    <col min="3034" max="3034" width="12.42578125" style="19" customWidth="1"/>
    <col min="3035" max="3035" width="12.140625" style="19" customWidth="1"/>
    <col min="3036" max="3036" width="10.85546875" style="19" customWidth="1"/>
    <col min="3037" max="3037" width="11.7109375" style="19" customWidth="1"/>
    <col min="3038" max="3038" width="11.85546875" style="19" customWidth="1"/>
    <col min="3039" max="3039" width="12" style="19" customWidth="1"/>
    <col min="3040" max="3040" width="12.42578125" style="19" customWidth="1"/>
    <col min="3041" max="3265" width="11.42578125" style="19"/>
    <col min="3266" max="3266" width="22.42578125" style="19" bestFit="1" customWidth="1"/>
    <col min="3267" max="3267" width="11.85546875" style="19" customWidth="1"/>
    <col min="3268" max="3268" width="11" style="19" customWidth="1"/>
    <col min="3269" max="3269" width="10.42578125" style="19" customWidth="1"/>
    <col min="3270" max="3270" width="12.5703125" style="19" customWidth="1"/>
    <col min="3271" max="3271" width="11.85546875" style="19" customWidth="1"/>
    <col min="3272" max="3272" width="13.28515625" style="19" customWidth="1"/>
    <col min="3273" max="3273" width="12.7109375" style="19" customWidth="1"/>
    <col min="3274" max="3274" width="11.140625" style="19" customWidth="1"/>
    <col min="3275" max="3275" width="11.5703125" style="19" customWidth="1"/>
    <col min="3276" max="3276" width="12.140625" style="19" customWidth="1"/>
    <col min="3277" max="3277" width="13" style="19" customWidth="1"/>
    <col min="3278" max="3278" width="12.28515625" style="19" customWidth="1"/>
    <col min="3279" max="3279" width="11.85546875" style="19" customWidth="1"/>
    <col min="3280" max="3280" width="10.42578125" style="19" customWidth="1"/>
    <col min="3281" max="3281" width="10.85546875" style="19" customWidth="1"/>
    <col min="3282" max="3282" width="11.5703125" style="19" customWidth="1"/>
    <col min="3283" max="3283" width="11.85546875" style="19" customWidth="1"/>
    <col min="3284" max="3284" width="12.28515625" style="19" customWidth="1"/>
    <col min="3285" max="3285" width="12.140625" style="19" customWidth="1"/>
    <col min="3286" max="3286" width="10.85546875" style="19" customWidth="1"/>
    <col min="3287" max="3287" width="11.7109375" style="19" customWidth="1"/>
    <col min="3288" max="3288" width="11.85546875" style="19" customWidth="1"/>
    <col min="3289" max="3289" width="12" style="19" customWidth="1"/>
    <col min="3290" max="3290" width="12.42578125" style="19" customWidth="1"/>
    <col min="3291" max="3291" width="12.140625" style="19" customWidth="1"/>
    <col min="3292" max="3292" width="10.85546875" style="19" customWidth="1"/>
    <col min="3293" max="3293" width="11.7109375" style="19" customWidth="1"/>
    <col min="3294" max="3294" width="11.85546875" style="19" customWidth="1"/>
    <col min="3295" max="3295" width="12" style="19" customWidth="1"/>
    <col min="3296" max="3296" width="12.42578125" style="19" customWidth="1"/>
    <col min="3297" max="3521" width="11.42578125" style="19"/>
    <col min="3522" max="3522" width="22.42578125" style="19" bestFit="1" customWidth="1"/>
    <col min="3523" max="3523" width="11.85546875" style="19" customWidth="1"/>
    <col min="3524" max="3524" width="11" style="19" customWidth="1"/>
    <col min="3525" max="3525" width="10.42578125" style="19" customWidth="1"/>
    <col min="3526" max="3526" width="12.5703125" style="19" customWidth="1"/>
    <col min="3527" max="3527" width="11.85546875" style="19" customWidth="1"/>
    <col min="3528" max="3528" width="13.28515625" style="19" customWidth="1"/>
    <col min="3529" max="3529" width="12.7109375" style="19" customWidth="1"/>
    <col min="3530" max="3530" width="11.140625" style="19" customWidth="1"/>
    <col min="3531" max="3531" width="11.5703125" style="19" customWidth="1"/>
    <col min="3532" max="3532" width="12.140625" style="19" customWidth="1"/>
    <col min="3533" max="3533" width="13" style="19" customWidth="1"/>
    <col min="3534" max="3534" width="12.28515625" style="19" customWidth="1"/>
    <col min="3535" max="3535" width="11.85546875" style="19" customWidth="1"/>
    <col min="3536" max="3536" width="10.42578125" style="19" customWidth="1"/>
    <col min="3537" max="3537" width="10.85546875" style="19" customWidth="1"/>
    <col min="3538" max="3538" width="11.5703125" style="19" customWidth="1"/>
    <col min="3539" max="3539" width="11.85546875" style="19" customWidth="1"/>
    <col min="3540" max="3540" width="12.28515625" style="19" customWidth="1"/>
    <col min="3541" max="3541" width="12.140625" style="19" customWidth="1"/>
    <col min="3542" max="3542" width="10.85546875" style="19" customWidth="1"/>
    <col min="3543" max="3543" width="11.7109375" style="19" customWidth="1"/>
    <col min="3544" max="3544" width="11.85546875" style="19" customWidth="1"/>
    <col min="3545" max="3545" width="12" style="19" customWidth="1"/>
    <col min="3546" max="3546" width="12.42578125" style="19" customWidth="1"/>
    <col min="3547" max="3547" width="12.140625" style="19" customWidth="1"/>
    <col min="3548" max="3548" width="10.85546875" style="19" customWidth="1"/>
    <col min="3549" max="3549" width="11.7109375" style="19" customWidth="1"/>
    <col min="3550" max="3550" width="11.85546875" style="19" customWidth="1"/>
    <col min="3551" max="3551" width="12" style="19" customWidth="1"/>
    <col min="3552" max="3552" width="12.42578125" style="19" customWidth="1"/>
    <col min="3553" max="3777" width="11.42578125" style="19"/>
    <col min="3778" max="3778" width="22.42578125" style="19" bestFit="1" customWidth="1"/>
    <col min="3779" max="3779" width="11.85546875" style="19" customWidth="1"/>
    <col min="3780" max="3780" width="11" style="19" customWidth="1"/>
    <col min="3781" max="3781" width="10.42578125" style="19" customWidth="1"/>
    <col min="3782" max="3782" width="12.5703125" style="19" customWidth="1"/>
    <col min="3783" max="3783" width="11.85546875" style="19" customWidth="1"/>
    <col min="3784" max="3784" width="13.28515625" style="19" customWidth="1"/>
    <col min="3785" max="3785" width="12.7109375" style="19" customWidth="1"/>
    <col min="3786" max="3786" width="11.140625" style="19" customWidth="1"/>
    <col min="3787" max="3787" width="11.5703125" style="19" customWidth="1"/>
    <col min="3788" max="3788" width="12.140625" style="19" customWidth="1"/>
    <col min="3789" max="3789" width="13" style="19" customWidth="1"/>
    <col min="3790" max="3790" width="12.28515625" style="19" customWidth="1"/>
    <col min="3791" max="3791" width="11.85546875" style="19" customWidth="1"/>
    <col min="3792" max="3792" width="10.42578125" style="19" customWidth="1"/>
    <col min="3793" max="3793" width="10.85546875" style="19" customWidth="1"/>
    <col min="3794" max="3794" width="11.5703125" style="19" customWidth="1"/>
    <col min="3795" max="3795" width="11.85546875" style="19" customWidth="1"/>
    <col min="3796" max="3796" width="12.28515625" style="19" customWidth="1"/>
    <col min="3797" max="3797" width="12.140625" style="19" customWidth="1"/>
    <col min="3798" max="3798" width="10.85546875" style="19" customWidth="1"/>
    <col min="3799" max="3799" width="11.7109375" style="19" customWidth="1"/>
    <col min="3800" max="3800" width="11.85546875" style="19" customWidth="1"/>
    <col min="3801" max="3801" width="12" style="19" customWidth="1"/>
    <col min="3802" max="3802" width="12.42578125" style="19" customWidth="1"/>
    <col min="3803" max="3803" width="12.140625" style="19" customWidth="1"/>
    <col min="3804" max="3804" width="10.85546875" style="19" customWidth="1"/>
    <col min="3805" max="3805" width="11.7109375" style="19" customWidth="1"/>
    <col min="3806" max="3806" width="11.85546875" style="19" customWidth="1"/>
    <col min="3807" max="3807" width="12" style="19" customWidth="1"/>
    <col min="3808" max="3808" width="12.42578125" style="19" customWidth="1"/>
    <col min="3809" max="4033" width="11.42578125" style="19"/>
    <col min="4034" max="4034" width="22.42578125" style="19" bestFit="1" customWidth="1"/>
    <col min="4035" max="4035" width="11.85546875" style="19" customWidth="1"/>
    <col min="4036" max="4036" width="11" style="19" customWidth="1"/>
    <col min="4037" max="4037" width="10.42578125" style="19" customWidth="1"/>
    <col min="4038" max="4038" width="12.5703125" style="19" customWidth="1"/>
    <col min="4039" max="4039" width="11.85546875" style="19" customWidth="1"/>
    <col min="4040" max="4040" width="13.28515625" style="19" customWidth="1"/>
    <col min="4041" max="4041" width="12.7109375" style="19" customWidth="1"/>
    <col min="4042" max="4042" width="11.140625" style="19" customWidth="1"/>
    <col min="4043" max="4043" width="11.5703125" style="19" customWidth="1"/>
    <col min="4044" max="4044" width="12.140625" style="19" customWidth="1"/>
    <col min="4045" max="4045" width="13" style="19" customWidth="1"/>
    <col min="4046" max="4046" width="12.28515625" style="19" customWidth="1"/>
    <col min="4047" max="4047" width="11.85546875" style="19" customWidth="1"/>
    <col min="4048" max="4048" width="10.42578125" style="19" customWidth="1"/>
    <col min="4049" max="4049" width="10.85546875" style="19" customWidth="1"/>
    <col min="4050" max="4050" width="11.5703125" style="19" customWidth="1"/>
    <col min="4051" max="4051" width="11.85546875" style="19" customWidth="1"/>
    <col min="4052" max="4052" width="12.28515625" style="19" customWidth="1"/>
    <col min="4053" max="4053" width="12.140625" style="19" customWidth="1"/>
    <col min="4054" max="4054" width="10.85546875" style="19" customWidth="1"/>
    <col min="4055" max="4055" width="11.7109375" style="19" customWidth="1"/>
    <col min="4056" max="4056" width="11.85546875" style="19" customWidth="1"/>
    <col min="4057" max="4057" width="12" style="19" customWidth="1"/>
    <col min="4058" max="4058" width="12.42578125" style="19" customWidth="1"/>
    <col min="4059" max="4059" width="12.140625" style="19" customWidth="1"/>
    <col min="4060" max="4060" width="10.85546875" style="19" customWidth="1"/>
    <col min="4061" max="4061" width="11.7109375" style="19" customWidth="1"/>
    <col min="4062" max="4062" width="11.85546875" style="19" customWidth="1"/>
    <col min="4063" max="4063" width="12" style="19" customWidth="1"/>
    <col min="4064" max="4064" width="12.42578125" style="19" customWidth="1"/>
    <col min="4065" max="4289" width="11.42578125" style="19"/>
    <col min="4290" max="4290" width="22.42578125" style="19" bestFit="1" customWidth="1"/>
    <col min="4291" max="4291" width="11.85546875" style="19" customWidth="1"/>
    <col min="4292" max="4292" width="11" style="19" customWidth="1"/>
    <col min="4293" max="4293" width="10.42578125" style="19" customWidth="1"/>
    <col min="4294" max="4294" width="12.5703125" style="19" customWidth="1"/>
    <col min="4295" max="4295" width="11.85546875" style="19" customWidth="1"/>
    <col min="4296" max="4296" width="13.28515625" style="19" customWidth="1"/>
    <col min="4297" max="4297" width="12.7109375" style="19" customWidth="1"/>
    <col min="4298" max="4298" width="11.140625" style="19" customWidth="1"/>
    <col min="4299" max="4299" width="11.5703125" style="19" customWidth="1"/>
    <col min="4300" max="4300" width="12.140625" style="19" customWidth="1"/>
    <col min="4301" max="4301" width="13" style="19" customWidth="1"/>
    <col min="4302" max="4302" width="12.28515625" style="19" customWidth="1"/>
    <col min="4303" max="4303" width="11.85546875" style="19" customWidth="1"/>
    <col min="4304" max="4304" width="10.42578125" style="19" customWidth="1"/>
    <col min="4305" max="4305" width="10.85546875" style="19" customWidth="1"/>
    <col min="4306" max="4306" width="11.5703125" style="19" customWidth="1"/>
    <col min="4307" max="4307" width="11.85546875" style="19" customWidth="1"/>
    <col min="4308" max="4308" width="12.28515625" style="19" customWidth="1"/>
    <col min="4309" max="4309" width="12.140625" style="19" customWidth="1"/>
    <col min="4310" max="4310" width="10.85546875" style="19" customWidth="1"/>
    <col min="4311" max="4311" width="11.7109375" style="19" customWidth="1"/>
    <col min="4312" max="4312" width="11.85546875" style="19" customWidth="1"/>
    <col min="4313" max="4313" width="12" style="19" customWidth="1"/>
    <col min="4314" max="4314" width="12.42578125" style="19" customWidth="1"/>
    <col min="4315" max="4315" width="12.140625" style="19" customWidth="1"/>
    <col min="4316" max="4316" width="10.85546875" style="19" customWidth="1"/>
    <col min="4317" max="4317" width="11.7109375" style="19" customWidth="1"/>
    <col min="4318" max="4318" width="11.85546875" style="19" customWidth="1"/>
    <col min="4319" max="4319" width="12" style="19" customWidth="1"/>
    <col min="4320" max="4320" width="12.42578125" style="19" customWidth="1"/>
    <col min="4321" max="4545" width="11.42578125" style="19"/>
    <col min="4546" max="4546" width="22.42578125" style="19" bestFit="1" customWidth="1"/>
    <col min="4547" max="4547" width="11.85546875" style="19" customWidth="1"/>
    <col min="4548" max="4548" width="11" style="19" customWidth="1"/>
    <col min="4549" max="4549" width="10.42578125" style="19" customWidth="1"/>
    <col min="4550" max="4550" width="12.5703125" style="19" customWidth="1"/>
    <col min="4551" max="4551" width="11.85546875" style="19" customWidth="1"/>
    <col min="4552" max="4552" width="13.28515625" style="19" customWidth="1"/>
    <col min="4553" max="4553" width="12.7109375" style="19" customWidth="1"/>
    <col min="4554" max="4554" width="11.140625" style="19" customWidth="1"/>
    <col min="4555" max="4555" width="11.5703125" style="19" customWidth="1"/>
    <col min="4556" max="4556" width="12.140625" style="19" customWidth="1"/>
    <col min="4557" max="4557" width="13" style="19" customWidth="1"/>
    <col min="4558" max="4558" width="12.28515625" style="19" customWidth="1"/>
    <col min="4559" max="4559" width="11.85546875" style="19" customWidth="1"/>
    <col min="4560" max="4560" width="10.42578125" style="19" customWidth="1"/>
    <col min="4561" max="4561" width="10.85546875" style="19" customWidth="1"/>
    <col min="4562" max="4562" width="11.5703125" style="19" customWidth="1"/>
    <col min="4563" max="4563" width="11.85546875" style="19" customWidth="1"/>
    <col min="4564" max="4564" width="12.28515625" style="19" customWidth="1"/>
    <col min="4565" max="4565" width="12.140625" style="19" customWidth="1"/>
    <col min="4566" max="4566" width="10.85546875" style="19" customWidth="1"/>
    <col min="4567" max="4567" width="11.7109375" style="19" customWidth="1"/>
    <col min="4568" max="4568" width="11.85546875" style="19" customWidth="1"/>
    <col min="4569" max="4569" width="12" style="19" customWidth="1"/>
    <col min="4570" max="4570" width="12.42578125" style="19" customWidth="1"/>
    <col min="4571" max="4571" width="12.140625" style="19" customWidth="1"/>
    <col min="4572" max="4572" width="10.85546875" style="19" customWidth="1"/>
    <col min="4573" max="4573" width="11.7109375" style="19" customWidth="1"/>
    <col min="4574" max="4574" width="11.85546875" style="19" customWidth="1"/>
    <col min="4575" max="4575" width="12" style="19" customWidth="1"/>
    <col min="4576" max="4576" width="12.42578125" style="19" customWidth="1"/>
    <col min="4577" max="4801" width="11.42578125" style="19"/>
    <col min="4802" max="4802" width="22.42578125" style="19" bestFit="1" customWidth="1"/>
    <col min="4803" max="4803" width="11.85546875" style="19" customWidth="1"/>
    <col min="4804" max="4804" width="11" style="19" customWidth="1"/>
    <col min="4805" max="4805" width="10.42578125" style="19" customWidth="1"/>
    <col min="4806" max="4806" width="12.5703125" style="19" customWidth="1"/>
    <col min="4807" max="4807" width="11.85546875" style="19" customWidth="1"/>
    <col min="4808" max="4808" width="13.28515625" style="19" customWidth="1"/>
    <col min="4809" max="4809" width="12.7109375" style="19" customWidth="1"/>
    <col min="4810" max="4810" width="11.140625" style="19" customWidth="1"/>
    <col min="4811" max="4811" width="11.5703125" style="19" customWidth="1"/>
    <col min="4812" max="4812" width="12.140625" style="19" customWidth="1"/>
    <col min="4813" max="4813" width="13" style="19" customWidth="1"/>
    <col min="4814" max="4814" width="12.28515625" style="19" customWidth="1"/>
    <col min="4815" max="4815" width="11.85546875" style="19" customWidth="1"/>
    <col min="4816" max="4816" width="10.42578125" style="19" customWidth="1"/>
    <col min="4817" max="4817" width="10.85546875" style="19" customWidth="1"/>
    <col min="4818" max="4818" width="11.5703125" style="19" customWidth="1"/>
    <col min="4819" max="4819" width="11.85546875" style="19" customWidth="1"/>
    <col min="4820" max="4820" width="12.28515625" style="19" customWidth="1"/>
    <col min="4821" max="4821" width="12.140625" style="19" customWidth="1"/>
    <col min="4822" max="4822" width="10.85546875" style="19" customWidth="1"/>
    <col min="4823" max="4823" width="11.7109375" style="19" customWidth="1"/>
    <col min="4824" max="4824" width="11.85546875" style="19" customWidth="1"/>
    <col min="4825" max="4825" width="12" style="19" customWidth="1"/>
    <col min="4826" max="4826" width="12.42578125" style="19" customWidth="1"/>
    <col min="4827" max="4827" width="12.140625" style="19" customWidth="1"/>
    <col min="4828" max="4828" width="10.85546875" style="19" customWidth="1"/>
    <col min="4829" max="4829" width="11.7109375" style="19" customWidth="1"/>
    <col min="4830" max="4830" width="11.85546875" style="19" customWidth="1"/>
    <col min="4831" max="4831" width="12" style="19" customWidth="1"/>
    <col min="4832" max="4832" width="12.42578125" style="19" customWidth="1"/>
    <col min="4833" max="5057" width="11.42578125" style="19"/>
    <col min="5058" max="5058" width="22.42578125" style="19" bestFit="1" customWidth="1"/>
    <col min="5059" max="5059" width="11.85546875" style="19" customWidth="1"/>
    <col min="5060" max="5060" width="11" style="19" customWidth="1"/>
    <col min="5061" max="5061" width="10.42578125" style="19" customWidth="1"/>
    <col min="5062" max="5062" width="12.5703125" style="19" customWidth="1"/>
    <col min="5063" max="5063" width="11.85546875" style="19" customWidth="1"/>
    <col min="5064" max="5064" width="13.28515625" style="19" customWidth="1"/>
    <col min="5065" max="5065" width="12.7109375" style="19" customWidth="1"/>
    <col min="5066" max="5066" width="11.140625" style="19" customWidth="1"/>
    <col min="5067" max="5067" width="11.5703125" style="19" customWidth="1"/>
    <col min="5068" max="5068" width="12.140625" style="19" customWidth="1"/>
    <col min="5069" max="5069" width="13" style="19" customWidth="1"/>
    <col min="5070" max="5070" width="12.28515625" style="19" customWidth="1"/>
    <col min="5071" max="5071" width="11.85546875" style="19" customWidth="1"/>
    <col min="5072" max="5072" width="10.42578125" style="19" customWidth="1"/>
    <col min="5073" max="5073" width="10.85546875" style="19" customWidth="1"/>
    <col min="5074" max="5074" width="11.5703125" style="19" customWidth="1"/>
    <col min="5075" max="5075" width="11.85546875" style="19" customWidth="1"/>
    <col min="5076" max="5076" width="12.28515625" style="19" customWidth="1"/>
    <col min="5077" max="5077" width="12.140625" style="19" customWidth="1"/>
    <col min="5078" max="5078" width="10.85546875" style="19" customWidth="1"/>
    <col min="5079" max="5079" width="11.7109375" style="19" customWidth="1"/>
    <col min="5080" max="5080" width="11.85546875" style="19" customWidth="1"/>
    <col min="5081" max="5081" width="12" style="19" customWidth="1"/>
    <col min="5082" max="5082" width="12.42578125" style="19" customWidth="1"/>
    <col min="5083" max="5083" width="12.140625" style="19" customWidth="1"/>
    <col min="5084" max="5084" width="10.85546875" style="19" customWidth="1"/>
    <col min="5085" max="5085" width="11.7109375" style="19" customWidth="1"/>
    <col min="5086" max="5086" width="11.85546875" style="19" customWidth="1"/>
    <col min="5087" max="5087" width="12" style="19" customWidth="1"/>
    <col min="5088" max="5088" width="12.42578125" style="19" customWidth="1"/>
    <col min="5089" max="5313" width="11.42578125" style="19"/>
    <col min="5314" max="5314" width="22.42578125" style="19" bestFit="1" customWidth="1"/>
    <col min="5315" max="5315" width="11.85546875" style="19" customWidth="1"/>
    <col min="5316" max="5316" width="11" style="19" customWidth="1"/>
    <col min="5317" max="5317" width="10.42578125" style="19" customWidth="1"/>
    <col min="5318" max="5318" width="12.5703125" style="19" customWidth="1"/>
    <col min="5319" max="5319" width="11.85546875" style="19" customWidth="1"/>
    <col min="5320" max="5320" width="13.28515625" style="19" customWidth="1"/>
    <col min="5321" max="5321" width="12.7109375" style="19" customWidth="1"/>
    <col min="5322" max="5322" width="11.140625" style="19" customWidth="1"/>
    <col min="5323" max="5323" width="11.5703125" style="19" customWidth="1"/>
    <col min="5324" max="5324" width="12.140625" style="19" customWidth="1"/>
    <col min="5325" max="5325" width="13" style="19" customWidth="1"/>
    <col min="5326" max="5326" width="12.28515625" style="19" customWidth="1"/>
    <col min="5327" max="5327" width="11.85546875" style="19" customWidth="1"/>
    <col min="5328" max="5328" width="10.42578125" style="19" customWidth="1"/>
    <col min="5329" max="5329" width="10.85546875" style="19" customWidth="1"/>
    <col min="5330" max="5330" width="11.5703125" style="19" customWidth="1"/>
    <col min="5331" max="5331" width="11.85546875" style="19" customWidth="1"/>
    <col min="5332" max="5332" width="12.28515625" style="19" customWidth="1"/>
    <col min="5333" max="5333" width="12.140625" style="19" customWidth="1"/>
    <col min="5334" max="5334" width="10.85546875" style="19" customWidth="1"/>
    <col min="5335" max="5335" width="11.7109375" style="19" customWidth="1"/>
    <col min="5336" max="5336" width="11.85546875" style="19" customWidth="1"/>
    <col min="5337" max="5337" width="12" style="19" customWidth="1"/>
    <col min="5338" max="5338" width="12.42578125" style="19" customWidth="1"/>
    <col min="5339" max="5339" width="12.140625" style="19" customWidth="1"/>
    <col min="5340" max="5340" width="10.85546875" style="19" customWidth="1"/>
    <col min="5341" max="5341" width="11.7109375" style="19" customWidth="1"/>
    <col min="5342" max="5342" width="11.85546875" style="19" customWidth="1"/>
    <col min="5343" max="5343" width="12" style="19" customWidth="1"/>
    <col min="5344" max="5344" width="12.42578125" style="19" customWidth="1"/>
    <col min="5345" max="5569" width="11.42578125" style="19"/>
    <col min="5570" max="5570" width="22.42578125" style="19" bestFit="1" customWidth="1"/>
    <col min="5571" max="5571" width="11.85546875" style="19" customWidth="1"/>
    <col min="5572" max="5572" width="11" style="19" customWidth="1"/>
    <col min="5573" max="5573" width="10.42578125" style="19" customWidth="1"/>
    <col min="5574" max="5574" width="12.5703125" style="19" customWidth="1"/>
    <col min="5575" max="5575" width="11.85546875" style="19" customWidth="1"/>
    <col min="5576" max="5576" width="13.28515625" style="19" customWidth="1"/>
    <col min="5577" max="5577" width="12.7109375" style="19" customWidth="1"/>
    <col min="5578" max="5578" width="11.140625" style="19" customWidth="1"/>
    <col min="5579" max="5579" width="11.5703125" style="19" customWidth="1"/>
    <col min="5580" max="5580" width="12.140625" style="19" customWidth="1"/>
    <col min="5581" max="5581" width="13" style="19" customWidth="1"/>
    <col min="5582" max="5582" width="12.28515625" style="19" customWidth="1"/>
    <col min="5583" max="5583" width="11.85546875" style="19" customWidth="1"/>
    <col min="5584" max="5584" width="10.42578125" style="19" customWidth="1"/>
    <col min="5585" max="5585" width="10.85546875" style="19" customWidth="1"/>
    <col min="5586" max="5586" width="11.5703125" style="19" customWidth="1"/>
    <col min="5587" max="5587" width="11.85546875" style="19" customWidth="1"/>
    <col min="5588" max="5588" width="12.28515625" style="19" customWidth="1"/>
    <col min="5589" max="5589" width="12.140625" style="19" customWidth="1"/>
    <col min="5590" max="5590" width="10.85546875" style="19" customWidth="1"/>
    <col min="5591" max="5591" width="11.7109375" style="19" customWidth="1"/>
    <col min="5592" max="5592" width="11.85546875" style="19" customWidth="1"/>
    <col min="5593" max="5593" width="12" style="19" customWidth="1"/>
    <col min="5594" max="5594" width="12.42578125" style="19" customWidth="1"/>
    <col min="5595" max="5595" width="12.140625" style="19" customWidth="1"/>
    <col min="5596" max="5596" width="10.85546875" style="19" customWidth="1"/>
    <col min="5597" max="5597" width="11.7109375" style="19" customWidth="1"/>
    <col min="5598" max="5598" width="11.85546875" style="19" customWidth="1"/>
    <col min="5599" max="5599" width="12" style="19" customWidth="1"/>
    <col min="5600" max="5600" width="12.42578125" style="19" customWidth="1"/>
    <col min="5601" max="5825" width="11.42578125" style="19"/>
    <col min="5826" max="5826" width="22.42578125" style="19" bestFit="1" customWidth="1"/>
    <col min="5827" max="5827" width="11.85546875" style="19" customWidth="1"/>
    <col min="5828" max="5828" width="11" style="19" customWidth="1"/>
    <col min="5829" max="5829" width="10.42578125" style="19" customWidth="1"/>
    <col min="5830" max="5830" width="12.5703125" style="19" customWidth="1"/>
    <col min="5831" max="5831" width="11.85546875" style="19" customWidth="1"/>
    <col min="5832" max="5832" width="13.28515625" style="19" customWidth="1"/>
    <col min="5833" max="5833" width="12.7109375" style="19" customWidth="1"/>
    <col min="5834" max="5834" width="11.140625" style="19" customWidth="1"/>
    <col min="5835" max="5835" width="11.5703125" style="19" customWidth="1"/>
    <col min="5836" max="5836" width="12.140625" style="19" customWidth="1"/>
    <col min="5837" max="5837" width="13" style="19" customWidth="1"/>
    <col min="5838" max="5838" width="12.28515625" style="19" customWidth="1"/>
    <col min="5839" max="5839" width="11.85546875" style="19" customWidth="1"/>
    <col min="5840" max="5840" width="10.42578125" style="19" customWidth="1"/>
    <col min="5841" max="5841" width="10.85546875" style="19" customWidth="1"/>
    <col min="5842" max="5842" width="11.5703125" style="19" customWidth="1"/>
    <col min="5843" max="5843" width="11.85546875" style="19" customWidth="1"/>
    <col min="5844" max="5844" width="12.28515625" style="19" customWidth="1"/>
    <col min="5845" max="5845" width="12.140625" style="19" customWidth="1"/>
    <col min="5846" max="5846" width="10.85546875" style="19" customWidth="1"/>
    <col min="5847" max="5847" width="11.7109375" style="19" customWidth="1"/>
    <col min="5848" max="5848" width="11.85546875" style="19" customWidth="1"/>
    <col min="5849" max="5849" width="12" style="19" customWidth="1"/>
    <col min="5850" max="5850" width="12.42578125" style="19" customWidth="1"/>
    <col min="5851" max="5851" width="12.140625" style="19" customWidth="1"/>
    <col min="5852" max="5852" width="10.85546875" style="19" customWidth="1"/>
    <col min="5853" max="5853" width="11.7109375" style="19" customWidth="1"/>
    <col min="5854" max="5854" width="11.85546875" style="19" customWidth="1"/>
    <col min="5855" max="5855" width="12" style="19" customWidth="1"/>
    <col min="5856" max="5856" width="12.42578125" style="19" customWidth="1"/>
    <col min="5857" max="6081" width="11.42578125" style="19"/>
    <col min="6082" max="6082" width="22.42578125" style="19" bestFit="1" customWidth="1"/>
    <col min="6083" max="6083" width="11.85546875" style="19" customWidth="1"/>
    <col min="6084" max="6084" width="11" style="19" customWidth="1"/>
    <col min="6085" max="6085" width="10.42578125" style="19" customWidth="1"/>
    <col min="6086" max="6086" width="12.5703125" style="19" customWidth="1"/>
    <col min="6087" max="6087" width="11.85546875" style="19" customWidth="1"/>
    <col min="6088" max="6088" width="13.28515625" style="19" customWidth="1"/>
    <col min="6089" max="6089" width="12.7109375" style="19" customWidth="1"/>
    <col min="6090" max="6090" width="11.140625" style="19" customWidth="1"/>
    <col min="6091" max="6091" width="11.5703125" style="19" customWidth="1"/>
    <col min="6092" max="6092" width="12.140625" style="19" customWidth="1"/>
    <col min="6093" max="6093" width="13" style="19" customWidth="1"/>
    <col min="6094" max="6094" width="12.28515625" style="19" customWidth="1"/>
    <col min="6095" max="6095" width="11.85546875" style="19" customWidth="1"/>
    <col min="6096" max="6096" width="10.42578125" style="19" customWidth="1"/>
    <col min="6097" max="6097" width="10.85546875" style="19" customWidth="1"/>
    <col min="6098" max="6098" width="11.5703125" style="19" customWidth="1"/>
    <col min="6099" max="6099" width="11.85546875" style="19" customWidth="1"/>
    <col min="6100" max="6100" width="12.28515625" style="19" customWidth="1"/>
    <col min="6101" max="6101" width="12.140625" style="19" customWidth="1"/>
    <col min="6102" max="6102" width="10.85546875" style="19" customWidth="1"/>
    <col min="6103" max="6103" width="11.7109375" style="19" customWidth="1"/>
    <col min="6104" max="6104" width="11.85546875" style="19" customWidth="1"/>
    <col min="6105" max="6105" width="12" style="19" customWidth="1"/>
    <col min="6106" max="6106" width="12.42578125" style="19" customWidth="1"/>
    <col min="6107" max="6107" width="12.140625" style="19" customWidth="1"/>
    <col min="6108" max="6108" width="10.85546875" style="19" customWidth="1"/>
    <col min="6109" max="6109" width="11.7109375" style="19" customWidth="1"/>
    <col min="6110" max="6110" width="11.85546875" style="19" customWidth="1"/>
    <col min="6111" max="6111" width="12" style="19" customWidth="1"/>
    <col min="6112" max="6112" width="12.42578125" style="19" customWidth="1"/>
    <col min="6113" max="6337" width="11.42578125" style="19"/>
    <col min="6338" max="6338" width="22.42578125" style="19" bestFit="1" customWidth="1"/>
    <col min="6339" max="6339" width="11.85546875" style="19" customWidth="1"/>
    <col min="6340" max="6340" width="11" style="19" customWidth="1"/>
    <col min="6341" max="6341" width="10.42578125" style="19" customWidth="1"/>
    <col min="6342" max="6342" width="12.5703125" style="19" customWidth="1"/>
    <col min="6343" max="6343" width="11.85546875" style="19" customWidth="1"/>
    <col min="6344" max="6344" width="13.28515625" style="19" customWidth="1"/>
    <col min="6345" max="6345" width="12.7109375" style="19" customWidth="1"/>
    <col min="6346" max="6346" width="11.140625" style="19" customWidth="1"/>
    <col min="6347" max="6347" width="11.5703125" style="19" customWidth="1"/>
    <col min="6348" max="6348" width="12.140625" style="19" customWidth="1"/>
    <col min="6349" max="6349" width="13" style="19" customWidth="1"/>
    <col min="6350" max="6350" width="12.28515625" style="19" customWidth="1"/>
    <col min="6351" max="6351" width="11.85546875" style="19" customWidth="1"/>
    <col min="6352" max="6352" width="10.42578125" style="19" customWidth="1"/>
    <col min="6353" max="6353" width="10.85546875" style="19" customWidth="1"/>
    <col min="6354" max="6354" width="11.5703125" style="19" customWidth="1"/>
    <col min="6355" max="6355" width="11.85546875" style="19" customWidth="1"/>
    <col min="6356" max="6356" width="12.28515625" style="19" customWidth="1"/>
    <col min="6357" max="6357" width="12.140625" style="19" customWidth="1"/>
    <col min="6358" max="6358" width="10.85546875" style="19" customWidth="1"/>
    <col min="6359" max="6359" width="11.7109375" style="19" customWidth="1"/>
    <col min="6360" max="6360" width="11.85546875" style="19" customWidth="1"/>
    <col min="6361" max="6361" width="12" style="19" customWidth="1"/>
    <col min="6362" max="6362" width="12.42578125" style="19" customWidth="1"/>
    <col min="6363" max="6363" width="12.140625" style="19" customWidth="1"/>
    <col min="6364" max="6364" width="10.85546875" style="19" customWidth="1"/>
    <col min="6365" max="6365" width="11.7109375" style="19" customWidth="1"/>
    <col min="6366" max="6366" width="11.85546875" style="19" customWidth="1"/>
    <col min="6367" max="6367" width="12" style="19" customWidth="1"/>
    <col min="6368" max="6368" width="12.42578125" style="19" customWidth="1"/>
    <col min="6369" max="6593" width="11.42578125" style="19"/>
    <col min="6594" max="6594" width="22.42578125" style="19" bestFit="1" customWidth="1"/>
    <col min="6595" max="6595" width="11.85546875" style="19" customWidth="1"/>
    <col min="6596" max="6596" width="11" style="19" customWidth="1"/>
    <col min="6597" max="6597" width="10.42578125" style="19" customWidth="1"/>
    <col min="6598" max="6598" width="12.5703125" style="19" customWidth="1"/>
    <col min="6599" max="6599" width="11.85546875" style="19" customWidth="1"/>
    <col min="6600" max="6600" width="13.28515625" style="19" customWidth="1"/>
    <col min="6601" max="6601" width="12.7109375" style="19" customWidth="1"/>
    <col min="6602" max="6602" width="11.140625" style="19" customWidth="1"/>
    <col min="6603" max="6603" width="11.5703125" style="19" customWidth="1"/>
    <col min="6604" max="6604" width="12.140625" style="19" customWidth="1"/>
    <col min="6605" max="6605" width="13" style="19" customWidth="1"/>
    <col min="6606" max="6606" width="12.28515625" style="19" customWidth="1"/>
    <col min="6607" max="6607" width="11.85546875" style="19" customWidth="1"/>
    <col min="6608" max="6608" width="10.42578125" style="19" customWidth="1"/>
    <col min="6609" max="6609" width="10.85546875" style="19" customWidth="1"/>
    <col min="6610" max="6610" width="11.5703125" style="19" customWidth="1"/>
    <col min="6611" max="6611" width="11.85546875" style="19" customWidth="1"/>
    <col min="6612" max="6612" width="12.28515625" style="19" customWidth="1"/>
    <col min="6613" max="6613" width="12.140625" style="19" customWidth="1"/>
    <col min="6614" max="6614" width="10.85546875" style="19" customWidth="1"/>
    <col min="6615" max="6615" width="11.7109375" style="19" customWidth="1"/>
    <col min="6616" max="6616" width="11.85546875" style="19" customWidth="1"/>
    <col min="6617" max="6617" width="12" style="19" customWidth="1"/>
    <col min="6618" max="6618" width="12.42578125" style="19" customWidth="1"/>
    <col min="6619" max="6619" width="12.140625" style="19" customWidth="1"/>
    <col min="6620" max="6620" width="10.85546875" style="19" customWidth="1"/>
    <col min="6621" max="6621" width="11.7109375" style="19" customWidth="1"/>
    <col min="6622" max="6622" width="11.85546875" style="19" customWidth="1"/>
    <col min="6623" max="6623" width="12" style="19" customWidth="1"/>
    <col min="6624" max="6624" width="12.42578125" style="19" customWidth="1"/>
    <col min="6625" max="6849" width="11.42578125" style="19"/>
    <col min="6850" max="6850" width="22.42578125" style="19" bestFit="1" customWidth="1"/>
    <col min="6851" max="6851" width="11.85546875" style="19" customWidth="1"/>
    <col min="6852" max="6852" width="11" style="19" customWidth="1"/>
    <col min="6853" max="6853" width="10.42578125" style="19" customWidth="1"/>
    <col min="6854" max="6854" width="12.5703125" style="19" customWidth="1"/>
    <col min="6855" max="6855" width="11.85546875" style="19" customWidth="1"/>
    <col min="6856" max="6856" width="13.28515625" style="19" customWidth="1"/>
    <col min="6857" max="6857" width="12.7109375" style="19" customWidth="1"/>
    <col min="6858" max="6858" width="11.140625" style="19" customWidth="1"/>
    <col min="6859" max="6859" width="11.5703125" style="19" customWidth="1"/>
    <col min="6860" max="6860" width="12.140625" style="19" customWidth="1"/>
    <col min="6861" max="6861" width="13" style="19" customWidth="1"/>
    <col min="6862" max="6862" width="12.28515625" style="19" customWidth="1"/>
    <col min="6863" max="6863" width="11.85546875" style="19" customWidth="1"/>
    <col min="6864" max="6864" width="10.42578125" style="19" customWidth="1"/>
    <col min="6865" max="6865" width="10.85546875" style="19" customWidth="1"/>
    <col min="6866" max="6866" width="11.5703125" style="19" customWidth="1"/>
    <col min="6867" max="6867" width="11.85546875" style="19" customWidth="1"/>
    <col min="6868" max="6868" width="12.28515625" style="19" customWidth="1"/>
    <col min="6869" max="6869" width="12.140625" style="19" customWidth="1"/>
    <col min="6870" max="6870" width="10.85546875" style="19" customWidth="1"/>
    <col min="6871" max="6871" width="11.7109375" style="19" customWidth="1"/>
    <col min="6872" max="6872" width="11.85546875" style="19" customWidth="1"/>
    <col min="6873" max="6873" width="12" style="19" customWidth="1"/>
    <col min="6874" max="6874" width="12.42578125" style="19" customWidth="1"/>
    <col min="6875" max="6875" width="12.140625" style="19" customWidth="1"/>
    <col min="6876" max="6876" width="10.85546875" style="19" customWidth="1"/>
    <col min="6877" max="6877" width="11.7109375" style="19" customWidth="1"/>
    <col min="6878" max="6878" width="11.85546875" style="19" customWidth="1"/>
    <col min="6879" max="6879" width="12" style="19" customWidth="1"/>
    <col min="6880" max="6880" width="12.42578125" style="19" customWidth="1"/>
    <col min="6881" max="7105" width="11.42578125" style="19"/>
    <col min="7106" max="7106" width="22.42578125" style="19" bestFit="1" customWidth="1"/>
    <col min="7107" max="7107" width="11.85546875" style="19" customWidth="1"/>
    <col min="7108" max="7108" width="11" style="19" customWidth="1"/>
    <col min="7109" max="7109" width="10.42578125" style="19" customWidth="1"/>
    <col min="7110" max="7110" width="12.5703125" style="19" customWidth="1"/>
    <col min="7111" max="7111" width="11.85546875" style="19" customWidth="1"/>
    <col min="7112" max="7112" width="13.28515625" style="19" customWidth="1"/>
    <col min="7113" max="7113" width="12.7109375" style="19" customWidth="1"/>
    <col min="7114" max="7114" width="11.140625" style="19" customWidth="1"/>
    <col min="7115" max="7115" width="11.5703125" style="19" customWidth="1"/>
    <col min="7116" max="7116" width="12.140625" style="19" customWidth="1"/>
    <col min="7117" max="7117" width="13" style="19" customWidth="1"/>
    <col min="7118" max="7118" width="12.28515625" style="19" customWidth="1"/>
    <col min="7119" max="7119" width="11.85546875" style="19" customWidth="1"/>
    <col min="7120" max="7120" width="10.42578125" style="19" customWidth="1"/>
    <col min="7121" max="7121" width="10.85546875" style="19" customWidth="1"/>
    <col min="7122" max="7122" width="11.5703125" style="19" customWidth="1"/>
    <col min="7123" max="7123" width="11.85546875" style="19" customWidth="1"/>
    <col min="7124" max="7124" width="12.28515625" style="19" customWidth="1"/>
    <col min="7125" max="7125" width="12.140625" style="19" customWidth="1"/>
    <col min="7126" max="7126" width="10.85546875" style="19" customWidth="1"/>
    <col min="7127" max="7127" width="11.7109375" style="19" customWidth="1"/>
    <col min="7128" max="7128" width="11.85546875" style="19" customWidth="1"/>
    <col min="7129" max="7129" width="12" style="19" customWidth="1"/>
    <col min="7130" max="7130" width="12.42578125" style="19" customWidth="1"/>
    <col min="7131" max="7131" width="12.140625" style="19" customWidth="1"/>
    <col min="7132" max="7132" width="10.85546875" style="19" customWidth="1"/>
    <col min="7133" max="7133" width="11.7109375" style="19" customWidth="1"/>
    <col min="7134" max="7134" width="11.85546875" style="19" customWidth="1"/>
    <col min="7135" max="7135" width="12" style="19" customWidth="1"/>
    <col min="7136" max="7136" width="12.42578125" style="19" customWidth="1"/>
    <col min="7137" max="7361" width="11.42578125" style="19"/>
    <col min="7362" max="7362" width="22.42578125" style="19" bestFit="1" customWidth="1"/>
    <col min="7363" max="7363" width="11.85546875" style="19" customWidth="1"/>
    <col min="7364" max="7364" width="11" style="19" customWidth="1"/>
    <col min="7365" max="7365" width="10.42578125" style="19" customWidth="1"/>
    <col min="7366" max="7366" width="12.5703125" style="19" customWidth="1"/>
    <col min="7367" max="7367" width="11.85546875" style="19" customWidth="1"/>
    <col min="7368" max="7368" width="13.28515625" style="19" customWidth="1"/>
    <col min="7369" max="7369" width="12.7109375" style="19" customWidth="1"/>
    <col min="7370" max="7370" width="11.140625" style="19" customWidth="1"/>
    <col min="7371" max="7371" width="11.5703125" style="19" customWidth="1"/>
    <col min="7372" max="7372" width="12.140625" style="19" customWidth="1"/>
    <col min="7373" max="7373" width="13" style="19" customWidth="1"/>
    <col min="7374" max="7374" width="12.28515625" style="19" customWidth="1"/>
    <col min="7375" max="7375" width="11.85546875" style="19" customWidth="1"/>
    <col min="7376" max="7376" width="10.42578125" style="19" customWidth="1"/>
    <col min="7377" max="7377" width="10.85546875" style="19" customWidth="1"/>
    <col min="7378" max="7378" width="11.5703125" style="19" customWidth="1"/>
    <col min="7379" max="7379" width="11.85546875" style="19" customWidth="1"/>
    <col min="7380" max="7380" width="12.28515625" style="19" customWidth="1"/>
    <col min="7381" max="7381" width="12.140625" style="19" customWidth="1"/>
    <col min="7382" max="7382" width="10.85546875" style="19" customWidth="1"/>
    <col min="7383" max="7383" width="11.7109375" style="19" customWidth="1"/>
    <col min="7384" max="7384" width="11.85546875" style="19" customWidth="1"/>
    <col min="7385" max="7385" width="12" style="19" customWidth="1"/>
    <col min="7386" max="7386" width="12.42578125" style="19" customWidth="1"/>
    <col min="7387" max="7387" width="12.140625" style="19" customWidth="1"/>
    <col min="7388" max="7388" width="10.85546875" style="19" customWidth="1"/>
    <col min="7389" max="7389" width="11.7109375" style="19" customWidth="1"/>
    <col min="7390" max="7390" width="11.85546875" style="19" customWidth="1"/>
    <col min="7391" max="7391" width="12" style="19" customWidth="1"/>
    <col min="7392" max="7392" width="12.42578125" style="19" customWidth="1"/>
    <col min="7393" max="7617" width="11.42578125" style="19"/>
    <col min="7618" max="7618" width="22.42578125" style="19" bestFit="1" customWidth="1"/>
    <col min="7619" max="7619" width="11.85546875" style="19" customWidth="1"/>
    <col min="7620" max="7620" width="11" style="19" customWidth="1"/>
    <col min="7621" max="7621" width="10.42578125" style="19" customWidth="1"/>
    <col min="7622" max="7622" width="12.5703125" style="19" customWidth="1"/>
    <col min="7623" max="7623" width="11.85546875" style="19" customWidth="1"/>
    <col min="7624" max="7624" width="13.28515625" style="19" customWidth="1"/>
    <col min="7625" max="7625" width="12.7109375" style="19" customWidth="1"/>
    <col min="7626" max="7626" width="11.140625" style="19" customWidth="1"/>
    <col min="7627" max="7627" width="11.5703125" style="19" customWidth="1"/>
    <col min="7628" max="7628" width="12.140625" style="19" customWidth="1"/>
    <col min="7629" max="7629" width="13" style="19" customWidth="1"/>
    <col min="7630" max="7630" width="12.28515625" style="19" customWidth="1"/>
    <col min="7631" max="7631" width="11.85546875" style="19" customWidth="1"/>
    <col min="7632" max="7632" width="10.42578125" style="19" customWidth="1"/>
    <col min="7633" max="7633" width="10.85546875" style="19" customWidth="1"/>
    <col min="7634" max="7634" width="11.5703125" style="19" customWidth="1"/>
    <col min="7635" max="7635" width="11.85546875" style="19" customWidth="1"/>
    <col min="7636" max="7636" width="12.28515625" style="19" customWidth="1"/>
    <col min="7637" max="7637" width="12.140625" style="19" customWidth="1"/>
    <col min="7638" max="7638" width="10.85546875" style="19" customWidth="1"/>
    <col min="7639" max="7639" width="11.7109375" style="19" customWidth="1"/>
    <col min="7640" max="7640" width="11.85546875" style="19" customWidth="1"/>
    <col min="7641" max="7641" width="12" style="19" customWidth="1"/>
    <col min="7642" max="7642" width="12.42578125" style="19" customWidth="1"/>
    <col min="7643" max="7643" width="12.140625" style="19" customWidth="1"/>
    <col min="7644" max="7644" width="10.85546875" style="19" customWidth="1"/>
    <col min="7645" max="7645" width="11.7109375" style="19" customWidth="1"/>
    <col min="7646" max="7646" width="11.85546875" style="19" customWidth="1"/>
    <col min="7647" max="7647" width="12" style="19" customWidth="1"/>
    <col min="7648" max="7648" width="12.42578125" style="19" customWidth="1"/>
    <col min="7649" max="7873" width="11.42578125" style="19"/>
    <col min="7874" max="7874" width="22.42578125" style="19" bestFit="1" customWidth="1"/>
    <col min="7875" max="7875" width="11.85546875" style="19" customWidth="1"/>
    <col min="7876" max="7876" width="11" style="19" customWidth="1"/>
    <col min="7877" max="7877" width="10.42578125" style="19" customWidth="1"/>
    <col min="7878" max="7878" width="12.5703125" style="19" customWidth="1"/>
    <col min="7879" max="7879" width="11.85546875" style="19" customWidth="1"/>
    <col min="7880" max="7880" width="13.28515625" style="19" customWidth="1"/>
    <col min="7881" max="7881" width="12.7109375" style="19" customWidth="1"/>
    <col min="7882" max="7882" width="11.140625" style="19" customWidth="1"/>
    <col min="7883" max="7883" width="11.5703125" style="19" customWidth="1"/>
    <col min="7884" max="7884" width="12.140625" style="19" customWidth="1"/>
    <col min="7885" max="7885" width="13" style="19" customWidth="1"/>
    <col min="7886" max="7886" width="12.28515625" style="19" customWidth="1"/>
    <col min="7887" max="7887" width="11.85546875" style="19" customWidth="1"/>
    <col min="7888" max="7888" width="10.42578125" style="19" customWidth="1"/>
    <col min="7889" max="7889" width="10.85546875" style="19" customWidth="1"/>
    <col min="7890" max="7890" width="11.5703125" style="19" customWidth="1"/>
    <col min="7891" max="7891" width="11.85546875" style="19" customWidth="1"/>
    <col min="7892" max="7892" width="12.28515625" style="19" customWidth="1"/>
    <col min="7893" max="7893" width="12.140625" style="19" customWidth="1"/>
    <col min="7894" max="7894" width="10.85546875" style="19" customWidth="1"/>
    <col min="7895" max="7895" width="11.7109375" style="19" customWidth="1"/>
    <col min="7896" max="7896" width="11.85546875" style="19" customWidth="1"/>
    <col min="7897" max="7897" width="12" style="19" customWidth="1"/>
    <col min="7898" max="7898" width="12.42578125" style="19" customWidth="1"/>
    <col min="7899" max="7899" width="12.140625" style="19" customWidth="1"/>
    <col min="7900" max="7900" width="10.85546875" style="19" customWidth="1"/>
    <col min="7901" max="7901" width="11.7109375" style="19" customWidth="1"/>
    <col min="7902" max="7902" width="11.85546875" style="19" customWidth="1"/>
    <col min="7903" max="7903" width="12" style="19" customWidth="1"/>
    <col min="7904" max="7904" width="12.42578125" style="19" customWidth="1"/>
    <col min="7905" max="8129" width="11.42578125" style="19"/>
    <col min="8130" max="8130" width="22.42578125" style="19" bestFit="1" customWidth="1"/>
    <col min="8131" max="8131" width="11.85546875" style="19" customWidth="1"/>
    <col min="8132" max="8132" width="11" style="19" customWidth="1"/>
    <col min="8133" max="8133" width="10.42578125" style="19" customWidth="1"/>
    <col min="8134" max="8134" width="12.5703125" style="19" customWidth="1"/>
    <col min="8135" max="8135" width="11.85546875" style="19" customWidth="1"/>
    <col min="8136" max="8136" width="13.28515625" style="19" customWidth="1"/>
    <col min="8137" max="8137" width="12.7109375" style="19" customWidth="1"/>
    <col min="8138" max="8138" width="11.140625" style="19" customWidth="1"/>
    <col min="8139" max="8139" width="11.5703125" style="19" customWidth="1"/>
    <col min="8140" max="8140" width="12.140625" style="19" customWidth="1"/>
    <col min="8141" max="8141" width="13" style="19" customWidth="1"/>
    <col min="8142" max="8142" width="12.28515625" style="19" customWidth="1"/>
    <col min="8143" max="8143" width="11.85546875" style="19" customWidth="1"/>
    <col min="8144" max="8144" width="10.42578125" style="19" customWidth="1"/>
    <col min="8145" max="8145" width="10.85546875" style="19" customWidth="1"/>
    <col min="8146" max="8146" width="11.5703125" style="19" customWidth="1"/>
    <col min="8147" max="8147" width="11.85546875" style="19" customWidth="1"/>
    <col min="8148" max="8148" width="12.28515625" style="19" customWidth="1"/>
    <col min="8149" max="8149" width="12.140625" style="19" customWidth="1"/>
    <col min="8150" max="8150" width="10.85546875" style="19" customWidth="1"/>
    <col min="8151" max="8151" width="11.7109375" style="19" customWidth="1"/>
    <col min="8152" max="8152" width="11.85546875" style="19" customWidth="1"/>
    <col min="8153" max="8153" width="12" style="19" customWidth="1"/>
    <col min="8154" max="8154" width="12.42578125" style="19" customWidth="1"/>
    <col min="8155" max="8155" width="12.140625" style="19" customWidth="1"/>
    <col min="8156" max="8156" width="10.85546875" style="19" customWidth="1"/>
    <col min="8157" max="8157" width="11.7109375" style="19" customWidth="1"/>
    <col min="8158" max="8158" width="11.85546875" style="19" customWidth="1"/>
    <col min="8159" max="8159" width="12" style="19" customWidth="1"/>
    <col min="8160" max="8160" width="12.42578125" style="19" customWidth="1"/>
    <col min="8161" max="8385" width="11.42578125" style="19"/>
    <col min="8386" max="8386" width="22.42578125" style="19" bestFit="1" customWidth="1"/>
    <col min="8387" max="8387" width="11.85546875" style="19" customWidth="1"/>
    <col min="8388" max="8388" width="11" style="19" customWidth="1"/>
    <col min="8389" max="8389" width="10.42578125" style="19" customWidth="1"/>
    <col min="8390" max="8390" width="12.5703125" style="19" customWidth="1"/>
    <col min="8391" max="8391" width="11.85546875" style="19" customWidth="1"/>
    <col min="8392" max="8392" width="13.28515625" style="19" customWidth="1"/>
    <col min="8393" max="8393" width="12.7109375" style="19" customWidth="1"/>
    <col min="8394" max="8394" width="11.140625" style="19" customWidth="1"/>
    <col min="8395" max="8395" width="11.5703125" style="19" customWidth="1"/>
    <col min="8396" max="8396" width="12.140625" style="19" customWidth="1"/>
    <col min="8397" max="8397" width="13" style="19" customWidth="1"/>
    <col min="8398" max="8398" width="12.28515625" style="19" customWidth="1"/>
    <col min="8399" max="8399" width="11.85546875" style="19" customWidth="1"/>
    <col min="8400" max="8400" width="10.42578125" style="19" customWidth="1"/>
    <col min="8401" max="8401" width="10.85546875" style="19" customWidth="1"/>
    <col min="8402" max="8402" width="11.5703125" style="19" customWidth="1"/>
    <col min="8403" max="8403" width="11.85546875" style="19" customWidth="1"/>
    <col min="8404" max="8404" width="12.28515625" style="19" customWidth="1"/>
    <col min="8405" max="8405" width="12.140625" style="19" customWidth="1"/>
    <col min="8406" max="8406" width="10.85546875" style="19" customWidth="1"/>
    <col min="8407" max="8407" width="11.7109375" style="19" customWidth="1"/>
    <col min="8408" max="8408" width="11.85546875" style="19" customWidth="1"/>
    <col min="8409" max="8409" width="12" style="19" customWidth="1"/>
    <col min="8410" max="8410" width="12.42578125" style="19" customWidth="1"/>
    <col min="8411" max="8411" width="12.140625" style="19" customWidth="1"/>
    <col min="8412" max="8412" width="10.85546875" style="19" customWidth="1"/>
    <col min="8413" max="8413" width="11.7109375" style="19" customWidth="1"/>
    <col min="8414" max="8414" width="11.85546875" style="19" customWidth="1"/>
    <col min="8415" max="8415" width="12" style="19" customWidth="1"/>
    <col min="8416" max="8416" width="12.42578125" style="19" customWidth="1"/>
    <col min="8417" max="8641" width="11.42578125" style="19"/>
    <col min="8642" max="8642" width="22.42578125" style="19" bestFit="1" customWidth="1"/>
    <col min="8643" max="8643" width="11.85546875" style="19" customWidth="1"/>
    <col min="8644" max="8644" width="11" style="19" customWidth="1"/>
    <col min="8645" max="8645" width="10.42578125" style="19" customWidth="1"/>
    <col min="8646" max="8646" width="12.5703125" style="19" customWidth="1"/>
    <col min="8647" max="8647" width="11.85546875" style="19" customWidth="1"/>
    <col min="8648" max="8648" width="13.28515625" style="19" customWidth="1"/>
    <col min="8649" max="8649" width="12.7109375" style="19" customWidth="1"/>
    <col min="8650" max="8650" width="11.140625" style="19" customWidth="1"/>
    <col min="8651" max="8651" width="11.5703125" style="19" customWidth="1"/>
    <col min="8652" max="8652" width="12.140625" style="19" customWidth="1"/>
    <col min="8653" max="8653" width="13" style="19" customWidth="1"/>
    <col min="8654" max="8654" width="12.28515625" style="19" customWidth="1"/>
    <col min="8655" max="8655" width="11.85546875" style="19" customWidth="1"/>
    <col min="8656" max="8656" width="10.42578125" style="19" customWidth="1"/>
    <col min="8657" max="8657" width="10.85546875" style="19" customWidth="1"/>
    <col min="8658" max="8658" width="11.5703125" style="19" customWidth="1"/>
    <col min="8659" max="8659" width="11.85546875" style="19" customWidth="1"/>
    <col min="8660" max="8660" width="12.28515625" style="19" customWidth="1"/>
    <col min="8661" max="8661" width="12.140625" style="19" customWidth="1"/>
    <col min="8662" max="8662" width="10.85546875" style="19" customWidth="1"/>
    <col min="8663" max="8663" width="11.7109375" style="19" customWidth="1"/>
    <col min="8664" max="8664" width="11.85546875" style="19" customWidth="1"/>
    <col min="8665" max="8665" width="12" style="19" customWidth="1"/>
    <col min="8666" max="8666" width="12.42578125" style="19" customWidth="1"/>
    <col min="8667" max="8667" width="12.140625" style="19" customWidth="1"/>
    <col min="8668" max="8668" width="10.85546875" style="19" customWidth="1"/>
    <col min="8669" max="8669" width="11.7109375" style="19" customWidth="1"/>
    <col min="8670" max="8670" width="11.85546875" style="19" customWidth="1"/>
    <col min="8671" max="8671" width="12" style="19" customWidth="1"/>
    <col min="8672" max="8672" width="12.42578125" style="19" customWidth="1"/>
    <col min="8673" max="8897" width="11.42578125" style="19"/>
    <col min="8898" max="8898" width="22.42578125" style="19" bestFit="1" customWidth="1"/>
    <col min="8899" max="8899" width="11.85546875" style="19" customWidth="1"/>
    <col min="8900" max="8900" width="11" style="19" customWidth="1"/>
    <col min="8901" max="8901" width="10.42578125" style="19" customWidth="1"/>
    <col min="8902" max="8902" width="12.5703125" style="19" customWidth="1"/>
    <col min="8903" max="8903" width="11.85546875" style="19" customWidth="1"/>
    <col min="8904" max="8904" width="13.28515625" style="19" customWidth="1"/>
    <col min="8905" max="8905" width="12.7109375" style="19" customWidth="1"/>
    <col min="8906" max="8906" width="11.140625" style="19" customWidth="1"/>
    <col min="8907" max="8907" width="11.5703125" style="19" customWidth="1"/>
    <col min="8908" max="8908" width="12.140625" style="19" customWidth="1"/>
    <col min="8909" max="8909" width="13" style="19" customWidth="1"/>
    <col min="8910" max="8910" width="12.28515625" style="19" customWidth="1"/>
    <col min="8911" max="8911" width="11.85546875" style="19" customWidth="1"/>
    <col min="8912" max="8912" width="10.42578125" style="19" customWidth="1"/>
    <col min="8913" max="8913" width="10.85546875" style="19" customWidth="1"/>
    <col min="8914" max="8914" width="11.5703125" style="19" customWidth="1"/>
    <col min="8915" max="8915" width="11.85546875" style="19" customWidth="1"/>
    <col min="8916" max="8916" width="12.28515625" style="19" customWidth="1"/>
    <col min="8917" max="8917" width="12.140625" style="19" customWidth="1"/>
    <col min="8918" max="8918" width="10.85546875" style="19" customWidth="1"/>
    <col min="8919" max="8919" width="11.7109375" style="19" customWidth="1"/>
    <col min="8920" max="8920" width="11.85546875" style="19" customWidth="1"/>
    <col min="8921" max="8921" width="12" style="19" customWidth="1"/>
    <col min="8922" max="8922" width="12.42578125" style="19" customWidth="1"/>
    <col min="8923" max="8923" width="12.140625" style="19" customWidth="1"/>
    <col min="8924" max="8924" width="10.85546875" style="19" customWidth="1"/>
    <col min="8925" max="8925" width="11.7109375" style="19" customWidth="1"/>
    <col min="8926" max="8926" width="11.85546875" style="19" customWidth="1"/>
    <col min="8927" max="8927" width="12" style="19" customWidth="1"/>
    <col min="8928" max="8928" width="12.42578125" style="19" customWidth="1"/>
    <col min="8929" max="9153" width="11.42578125" style="19"/>
    <col min="9154" max="9154" width="22.42578125" style="19" bestFit="1" customWidth="1"/>
    <col min="9155" max="9155" width="11.85546875" style="19" customWidth="1"/>
    <col min="9156" max="9156" width="11" style="19" customWidth="1"/>
    <col min="9157" max="9157" width="10.42578125" style="19" customWidth="1"/>
    <col min="9158" max="9158" width="12.5703125" style="19" customWidth="1"/>
    <col min="9159" max="9159" width="11.85546875" style="19" customWidth="1"/>
    <col min="9160" max="9160" width="13.28515625" style="19" customWidth="1"/>
    <col min="9161" max="9161" width="12.7109375" style="19" customWidth="1"/>
    <col min="9162" max="9162" width="11.140625" style="19" customWidth="1"/>
    <col min="9163" max="9163" width="11.5703125" style="19" customWidth="1"/>
    <col min="9164" max="9164" width="12.140625" style="19" customWidth="1"/>
    <col min="9165" max="9165" width="13" style="19" customWidth="1"/>
    <col min="9166" max="9166" width="12.28515625" style="19" customWidth="1"/>
    <col min="9167" max="9167" width="11.85546875" style="19" customWidth="1"/>
    <col min="9168" max="9168" width="10.42578125" style="19" customWidth="1"/>
    <col min="9169" max="9169" width="10.85546875" style="19" customWidth="1"/>
    <col min="9170" max="9170" width="11.5703125" style="19" customWidth="1"/>
    <col min="9171" max="9171" width="11.85546875" style="19" customWidth="1"/>
    <col min="9172" max="9172" width="12.28515625" style="19" customWidth="1"/>
    <col min="9173" max="9173" width="12.140625" style="19" customWidth="1"/>
    <col min="9174" max="9174" width="10.85546875" style="19" customWidth="1"/>
    <col min="9175" max="9175" width="11.7109375" style="19" customWidth="1"/>
    <col min="9176" max="9176" width="11.85546875" style="19" customWidth="1"/>
    <col min="9177" max="9177" width="12" style="19" customWidth="1"/>
    <col min="9178" max="9178" width="12.42578125" style="19" customWidth="1"/>
    <col min="9179" max="9179" width="12.140625" style="19" customWidth="1"/>
    <col min="9180" max="9180" width="10.85546875" style="19" customWidth="1"/>
    <col min="9181" max="9181" width="11.7109375" style="19" customWidth="1"/>
    <col min="9182" max="9182" width="11.85546875" style="19" customWidth="1"/>
    <col min="9183" max="9183" width="12" style="19" customWidth="1"/>
    <col min="9184" max="9184" width="12.42578125" style="19" customWidth="1"/>
    <col min="9185" max="9409" width="11.42578125" style="19"/>
    <col min="9410" max="9410" width="22.42578125" style="19" bestFit="1" customWidth="1"/>
    <col min="9411" max="9411" width="11.85546875" style="19" customWidth="1"/>
    <col min="9412" max="9412" width="11" style="19" customWidth="1"/>
    <col min="9413" max="9413" width="10.42578125" style="19" customWidth="1"/>
    <col min="9414" max="9414" width="12.5703125" style="19" customWidth="1"/>
    <col min="9415" max="9415" width="11.85546875" style="19" customWidth="1"/>
    <col min="9416" max="9416" width="13.28515625" style="19" customWidth="1"/>
    <col min="9417" max="9417" width="12.7109375" style="19" customWidth="1"/>
    <col min="9418" max="9418" width="11.140625" style="19" customWidth="1"/>
    <col min="9419" max="9419" width="11.5703125" style="19" customWidth="1"/>
    <col min="9420" max="9420" width="12.140625" style="19" customWidth="1"/>
    <col min="9421" max="9421" width="13" style="19" customWidth="1"/>
    <col min="9422" max="9422" width="12.28515625" style="19" customWidth="1"/>
    <col min="9423" max="9423" width="11.85546875" style="19" customWidth="1"/>
    <col min="9424" max="9424" width="10.42578125" style="19" customWidth="1"/>
    <col min="9425" max="9425" width="10.85546875" style="19" customWidth="1"/>
    <col min="9426" max="9426" width="11.5703125" style="19" customWidth="1"/>
    <col min="9427" max="9427" width="11.85546875" style="19" customWidth="1"/>
    <col min="9428" max="9428" width="12.28515625" style="19" customWidth="1"/>
    <col min="9429" max="9429" width="12.140625" style="19" customWidth="1"/>
    <col min="9430" max="9430" width="10.85546875" style="19" customWidth="1"/>
    <col min="9431" max="9431" width="11.7109375" style="19" customWidth="1"/>
    <col min="9432" max="9432" width="11.85546875" style="19" customWidth="1"/>
    <col min="9433" max="9433" width="12" style="19" customWidth="1"/>
    <col min="9434" max="9434" width="12.42578125" style="19" customWidth="1"/>
    <col min="9435" max="9435" width="12.140625" style="19" customWidth="1"/>
    <col min="9436" max="9436" width="10.85546875" style="19" customWidth="1"/>
    <col min="9437" max="9437" width="11.7109375" style="19" customWidth="1"/>
    <col min="9438" max="9438" width="11.85546875" style="19" customWidth="1"/>
    <col min="9439" max="9439" width="12" style="19" customWidth="1"/>
    <col min="9440" max="9440" width="12.42578125" style="19" customWidth="1"/>
    <col min="9441" max="9665" width="11.42578125" style="19"/>
    <col min="9666" max="9666" width="22.42578125" style="19" bestFit="1" customWidth="1"/>
    <col min="9667" max="9667" width="11.85546875" style="19" customWidth="1"/>
    <col min="9668" max="9668" width="11" style="19" customWidth="1"/>
    <col min="9669" max="9669" width="10.42578125" style="19" customWidth="1"/>
    <col min="9670" max="9670" width="12.5703125" style="19" customWidth="1"/>
    <col min="9671" max="9671" width="11.85546875" style="19" customWidth="1"/>
    <col min="9672" max="9672" width="13.28515625" style="19" customWidth="1"/>
    <col min="9673" max="9673" width="12.7109375" style="19" customWidth="1"/>
    <col min="9674" max="9674" width="11.140625" style="19" customWidth="1"/>
    <col min="9675" max="9675" width="11.5703125" style="19" customWidth="1"/>
    <col min="9676" max="9676" width="12.140625" style="19" customWidth="1"/>
    <col min="9677" max="9677" width="13" style="19" customWidth="1"/>
    <col min="9678" max="9678" width="12.28515625" style="19" customWidth="1"/>
    <col min="9679" max="9679" width="11.85546875" style="19" customWidth="1"/>
    <col min="9680" max="9680" width="10.42578125" style="19" customWidth="1"/>
    <col min="9681" max="9681" width="10.85546875" style="19" customWidth="1"/>
    <col min="9682" max="9682" width="11.5703125" style="19" customWidth="1"/>
    <col min="9683" max="9683" width="11.85546875" style="19" customWidth="1"/>
    <col min="9684" max="9684" width="12.28515625" style="19" customWidth="1"/>
    <col min="9685" max="9685" width="12.140625" style="19" customWidth="1"/>
    <col min="9686" max="9686" width="10.85546875" style="19" customWidth="1"/>
    <col min="9687" max="9687" width="11.7109375" style="19" customWidth="1"/>
    <col min="9688" max="9688" width="11.85546875" style="19" customWidth="1"/>
    <col min="9689" max="9689" width="12" style="19" customWidth="1"/>
    <col min="9690" max="9690" width="12.42578125" style="19" customWidth="1"/>
    <col min="9691" max="9691" width="12.140625" style="19" customWidth="1"/>
    <col min="9692" max="9692" width="10.85546875" style="19" customWidth="1"/>
    <col min="9693" max="9693" width="11.7109375" style="19" customWidth="1"/>
    <col min="9694" max="9694" width="11.85546875" style="19" customWidth="1"/>
    <col min="9695" max="9695" width="12" style="19" customWidth="1"/>
    <col min="9696" max="9696" width="12.42578125" style="19" customWidth="1"/>
    <col min="9697" max="9921" width="11.42578125" style="19"/>
    <col min="9922" max="9922" width="22.42578125" style="19" bestFit="1" customWidth="1"/>
    <col min="9923" max="9923" width="11.85546875" style="19" customWidth="1"/>
    <col min="9924" max="9924" width="11" style="19" customWidth="1"/>
    <col min="9925" max="9925" width="10.42578125" style="19" customWidth="1"/>
    <col min="9926" max="9926" width="12.5703125" style="19" customWidth="1"/>
    <col min="9927" max="9927" width="11.85546875" style="19" customWidth="1"/>
    <col min="9928" max="9928" width="13.28515625" style="19" customWidth="1"/>
    <col min="9929" max="9929" width="12.7109375" style="19" customWidth="1"/>
    <col min="9930" max="9930" width="11.140625" style="19" customWidth="1"/>
    <col min="9931" max="9931" width="11.5703125" style="19" customWidth="1"/>
    <col min="9932" max="9932" width="12.140625" style="19" customWidth="1"/>
    <col min="9933" max="9933" width="13" style="19" customWidth="1"/>
    <col min="9934" max="9934" width="12.28515625" style="19" customWidth="1"/>
    <col min="9935" max="9935" width="11.85546875" style="19" customWidth="1"/>
    <col min="9936" max="9936" width="10.42578125" style="19" customWidth="1"/>
    <col min="9937" max="9937" width="10.85546875" style="19" customWidth="1"/>
    <col min="9938" max="9938" width="11.5703125" style="19" customWidth="1"/>
    <col min="9939" max="9939" width="11.85546875" style="19" customWidth="1"/>
    <col min="9940" max="9940" width="12.28515625" style="19" customWidth="1"/>
    <col min="9941" max="9941" width="12.140625" style="19" customWidth="1"/>
    <col min="9942" max="9942" width="10.85546875" style="19" customWidth="1"/>
    <col min="9943" max="9943" width="11.7109375" style="19" customWidth="1"/>
    <col min="9944" max="9944" width="11.85546875" style="19" customWidth="1"/>
    <col min="9945" max="9945" width="12" style="19" customWidth="1"/>
    <col min="9946" max="9946" width="12.42578125" style="19" customWidth="1"/>
    <col min="9947" max="9947" width="12.140625" style="19" customWidth="1"/>
    <col min="9948" max="9948" width="10.85546875" style="19" customWidth="1"/>
    <col min="9949" max="9949" width="11.7109375" style="19" customWidth="1"/>
    <col min="9950" max="9950" width="11.85546875" style="19" customWidth="1"/>
    <col min="9951" max="9951" width="12" style="19" customWidth="1"/>
    <col min="9952" max="9952" width="12.42578125" style="19" customWidth="1"/>
    <col min="9953" max="10177" width="11.42578125" style="19"/>
    <col min="10178" max="10178" width="22.42578125" style="19" bestFit="1" customWidth="1"/>
    <col min="10179" max="10179" width="11.85546875" style="19" customWidth="1"/>
    <col min="10180" max="10180" width="11" style="19" customWidth="1"/>
    <col min="10181" max="10181" width="10.42578125" style="19" customWidth="1"/>
    <col min="10182" max="10182" width="12.5703125" style="19" customWidth="1"/>
    <col min="10183" max="10183" width="11.85546875" style="19" customWidth="1"/>
    <col min="10184" max="10184" width="13.28515625" style="19" customWidth="1"/>
    <col min="10185" max="10185" width="12.7109375" style="19" customWidth="1"/>
    <col min="10186" max="10186" width="11.140625" style="19" customWidth="1"/>
    <col min="10187" max="10187" width="11.5703125" style="19" customWidth="1"/>
    <col min="10188" max="10188" width="12.140625" style="19" customWidth="1"/>
    <col min="10189" max="10189" width="13" style="19" customWidth="1"/>
    <col min="10190" max="10190" width="12.28515625" style="19" customWidth="1"/>
    <col min="10191" max="10191" width="11.85546875" style="19" customWidth="1"/>
    <col min="10192" max="10192" width="10.42578125" style="19" customWidth="1"/>
    <col min="10193" max="10193" width="10.85546875" style="19" customWidth="1"/>
    <col min="10194" max="10194" width="11.5703125" style="19" customWidth="1"/>
    <col min="10195" max="10195" width="11.85546875" style="19" customWidth="1"/>
    <col min="10196" max="10196" width="12.28515625" style="19" customWidth="1"/>
    <col min="10197" max="10197" width="12.140625" style="19" customWidth="1"/>
    <col min="10198" max="10198" width="10.85546875" style="19" customWidth="1"/>
    <col min="10199" max="10199" width="11.7109375" style="19" customWidth="1"/>
    <col min="10200" max="10200" width="11.85546875" style="19" customWidth="1"/>
    <col min="10201" max="10201" width="12" style="19" customWidth="1"/>
    <col min="10202" max="10202" width="12.42578125" style="19" customWidth="1"/>
    <col min="10203" max="10203" width="12.140625" style="19" customWidth="1"/>
    <col min="10204" max="10204" width="10.85546875" style="19" customWidth="1"/>
    <col min="10205" max="10205" width="11.7109375" style="19" customWidth="1"/>
    <col min="10206" max="10206" width="11.85546875" style="19" customWidth="1"/>
    <col min="10207" max="10207" width="12" style="19" customWidth="1"/>
    <col min="10208" max="10208" width="12.42578125" style="19" customWidth="1"/>
    <col min="10209" max="10433" width="11.42578125" style="19"/>
    <col min="10434" max="10434" width="22.42578125" style="19" bestFit="1" customWidth="1"/>
    <col min="10435" max="10435" width="11.85546875" style="19" customWidth="1"/>
    <col min="10436" max="10436" width="11" style="19" customWidth="1"/>
    <col min="10437" max="10437" width="10.42578125" style="19" customWidth="1"/>
    <col min="10438" max="10438" width="12.5703125" style="19" customWidth="1"/>
    <col min="10439" max="10439" width="11.85546875" style="19" customWidth="1"/>
    <col min="10440" max="10440" width="13.28515625" style="19" customWidth="1"/>
    <col min="10441" max="10441" width="12.7109375" style="19" customWidth="1"/>
    <col min="10442" max="10442" width="11.140625" style="19" customWidth="1"/>
    <col min="10443" max="10443" width="11.5703125" style="19" customWidth="1"/>
    <col min="10444" max="10444" width="12.140625" style="19" customWidth="1"/>
    <col min="10445" max="10445" width="13" style="19" customWidth="1"/>
    <col min="10446" max="10446" width="12.28515625" style="19" customWidth="1"/>
    <col min="10447" max="10447" width="11.85546875" style="19" customWidth="1"/>
    <col min="10448" max="10448" width="10.42578125" style="19" customWidth="1"/>
    <col min="10449" max="10449" width="10.85546875" style="19" customWidth="1"/>
    <col min="10450" max="10450" width="11.5703125" style="19" customWidth="1"/>
    <col min="10451" max="10451" width="11.85546875" style="19" customWidth="1"/>
    <col min="10452" max="10452" width="12.28515625" style="19" customWidth="1"/>
    <col min="10453" max="10453" width="12.140625" style="19" customWidth="1"/>
    <col min="10454" max="10454" width="10.85546875" style="19" customWidth="1"/>
    <col min="10455" max="10455" width="11.7109375" style="19" customWidth="1"/>
    <col min="10456" max="10456" width="11.85546875" style="19" customWidth="1"/>
    <col min="10457" max="10457" width="12" style="19" customWidth="1"/>
    <col min="10458" max="10458" width="12.42578125" style="19" customWidth="1"/>
    <col min="10459" max="10459" width="12.140625" style="19" customWidth="1"/>
    <col min="10460" max="10460" width="10.85546875" style="19" customWidth="1"/>
    <col min="10461" max="10461" width="11.7109375" style="19" customWidth="1"/>
    <col min="10462" max="10462" width="11.85546875" style="19" customWidth="1"/>
    <col min="10463" max="10463" width="12" style="19" customWidth="1"/>
    <col min="10464" max="10464" width="12.42578125" style="19" customWidth="1"/>
    <col min="10465" max="10689" width="11.42578125" style="19"/>
    <col min="10690" max="10690" width="22.42578125" style="19" bestFit="1" customWidth="1"/>
    <col min="10691" max="10691" width="11.85546875" style="19" customWidth="1"/>
    <col min="10692" max="10692" width="11" style="19" customWidth="1"/>
    <col min="10693" max="10693" width="10.42578125" style="19" customWidth="1"/>
    <col min="10694" max="10694" width="12.5703125" style="19" customWidth="1"/>
    <col min="10695" max="10695" width="11.85546875" style="19" customWidth="1"/>
    <col min="10696" max="10696" width="13.28515625" style="19" customWidth="1"/>
    <col min="10697" max="10697" width="12.7109375" style="19" customWidth="1"/>
    <col min="10698" max="10698" width="11.140625" style="19" customWidth="1"/>
    <col min="10699" max="10699" width="11.5703125" style="19" customWidth="1"/>
    <col min="10700" max="10700" width="12.140625" style="19" customWidth="1"/>
    <col min="10701" max="10701" width="13" style="19" customWidth="1"/>
    <col min="10702" max="10702" width="12.28515625" style="19" customWidth="1"/>
    <col min="10703" max="10703" width="11.85546875" style="19" customWidth="1"/>
    <col min="10704" max="10704" width="10.42578125" style="19" customWidth="1"/>
    <col min="10705" max="10705" width="10.85546875" style="19" customWidth="1"/>
    <col min="10706" max="10706" width="11.5703125" style="19" customWidth="1"/>
    <col min="10707" max="10707" width="11.85546875" style="19" customWidth="1"/>
    <col min="10708" max="10708" width="12.28515625" style="19" customWidth="1"/>
    <col min="10709" max="10709" width="12.140625" style="19" customWidth="1"/>
    <col min="10710" max="10710" width="10.85546875" style="19" customWidth="1"/>
    <col min="10711" max="10711" width="11.7109375" style="19" customWidth="1"/>
    <col min="10712" max="10712" width="11.85546875" style="19" customWidth="1"/>
    <col min="10713" max="10713" width="12" style="19" customWidth="1"/>
    <col min="10714" max="10714" width="12.42578125" style="19" customWidth="1"/>
    <col min="10715" max="10715" width="12.140625" style="19" customWidth="1"/>
    <col min="10716" max="10716" width="10.85546875" style="19" customWidth="1"/>
    <col min="10717" max="10717" width="11.7109375" style="19" customWidth="1"/>
    <col min="10718" max="10718" width="11.85546875" style="19" customWidth="1"/>
    <col min="10719" max="10719" width="12" style="19" customWidth="1"/>
    <col min="10720" max="10720" width="12.42578125" style="19" customWidth="1"/>
    <col min="10721" max="10945" width="11.42578125" style="19"/>
    <col min="10946" max="10946" width="22.42578125" style="19" bestFit="1" customWidth="1"/>
    <col min="10947" max="10947" width="11.85546875" style="19" customWidth="1"/>
    <col min="10948" max="10948" width="11" style="19" customWidth="1"/>
    <col min="10949" max="10949" width="10.42578125" style="19" customWidth="1"/>
    <col min="10950" max="10950" width="12.5703125" style="19" customWidth="1"/>
    <col min="10951" max="10951" width="11.85546875" style="19" customWidth="1"/>
    <col min="10952" max="10952" width="13.28515625" style="19" customWidth="1"/>
    <col min="10953" max="10953" width="12.7109375" style="19" customWidth="1"/>
    <col min="10954" max="10954" width="11.140625" style="19" customWidth="1"/>
    <col min="10955" max="10955" width="11.5703125" style="19" customWidth="1"/>
    <col min="10956" max="10956" width="12.140625" style="19" customWidth="1"/>
    <col min="10957" max="10957" width="13" style="19" customWidth="1"/>
    <col min="10958" max="10958" width="12.28515625" style="19" customWidth="1"/>
    <col min="10959" max="10959" width="11.85546875" style="19" customWidth="1"/>
    <col min="10960" max="10960" width="10.42578125" style="19" customWidth="1"/>
    <col min="10961" max="10961" width="10.85546875" style="19" customWidth="1"/>
    <col min="10962" max="10962" width="11.5703125" style="19" customWidth="1"/>
    <col min="10963" max="10963" width="11.85546875" style="19" customWidth="1"/>
    <col min="10964" max="10964" width="12.28515625" style="19" customWidth="1"/>
    <col min="10965" max="10965" width="12.140625" style="19" customWidth="1"/>
    <col min="10966" max="10966" width="10.85546875" style="19" customWidth="1"/>
    <col min="10967" max="10967" width="11.7109375" style="19" customWidth="1"/>
    <col min="10968" max="10968" width="11.85546875" style="19" customWidth="1"/>
    <col min="10969" max="10969" width="12" style="19" customWidth="1"/>
    <col min="10970" max="10970" width="12.42578125" style="19" customWidth="1"/>
    <col min="10971" max="10971" width="12.140625" style="19" customWidth="1"/>
    <col min="10972" max="10972" width="10.85546875" style="19" customWidth="1"/>
    <col min="10973" max="10973" width="11.7109375" style="19" customWidth="1"/>
    <col min="10974" max="10974" width="11.85546875" style="19" customWidth="1"/>
    <col min="10975" max="10975" width="12" style="19" customWidth="1"/>
    <col min="10976" max="10976" width="12.42578125" style="19" customWidth="1"/>
    <col min="10977" max="11201" width="11.42578125" style="19"/>
    <col min="11202" max="11202" width="22.42578125" style="19" bestFit="1" customWidth="1"/>
    <col min="11203" max="11203" width="11.85546875" style="19" customWidth="1"/>
    <col min="11204" max="11204" width="11" style="19" customWidth="1"/>
    <col min="11205" max="11205" width="10.42578125" style="19" customWidth="1"/>
    <col min="11206" max="11206" width="12.5703125" style="19" customWidth="1"/>
    <col min="11207" max="11207" width="11.85546875" style="19" customWidth="1"/>
    <col min="11208" max="11208" width="13.28515625" style="19" customWidth="1"/>
    <col min="11209" max="11209" width="12.7109375" style="19" customWidth="1"/>
    <col min="11210" max="11210" width="11.140625" style="19" customWidth="1"/>
    <col min="11211" max="11211" width="11.5703125" style="19" customWidth="1"/>
    <col min="11212" max="11212" width="12.140625" style="19" customWidth="1"/>
    <col min="11213" max="11213" width="13" style="19" customWidth="1"/>
    <col min="11214" max="11214" width="12.28515625" style="19" customWidth="1"/>
    <col min="11215" max="11215" width="11.85546875" style="19" customWidth="1"/>
    <col min="11216" max="11216" width="10.42578125" style="19" customWidth="1"/>
    <col min="11217" max="11217" width="10.85546875" style="19" customWidth="1"/>
    <col min="11218" max="11218" width="11.5703125" style="19" customWidth="1"/>
    <col min="11219" max="11219" width="11.85546875" style="19" customWidth="1"/>
    <col min="11220" max="11220" width="12.28515625" style="19" customWidth="1"/>
    <col min="11221" max="11221" width="12.140625" style="19" customWidth="1"/>
    <col min="11222" max="11222" width="10.85546875" style="19" customWidth="1"/>
    <col min="11223" max="11223" width="11.7109375" style="19" customWidth="1"/>
    <col min="11224" max="11224" width="11.85546875" style="19" customWidth="1"/>
    <col min="11225" max="11225" width="12" style="19" customWidth="1"/>
    <col min="11226" max="11226" width="12.42578125" style="19" customWidth="1"/>
    <col min="11227" max="11227" width="12.140625" style="19" customWidth="1"/>
    <col min="11228" max="11228" width="10.85546875" style="19" customWidth="1"/>
    <col min="11229" max="11229" width="11.7109375" style="19" customWidth="1"/>
    <col min="11230" max="11230" width="11.85546875" style="19" customWidth="1"/>
    <col min="11231" max="11231" width="12" style="19" customWidth="1"/>
    <col min="11232" max="11232" width="12.42578125" style="19" customWidth="1"/>
    <col min="11233" max="11457" width="11.42578125" style="19"/>
    <col min="11458" max="11458" width="22.42578125" style="19" bestFit="1" customWidth="1"/>
    <col min="11459" max="11459" width="11.85546875" style="19" customWidth="1"/>
    <col min="11460" max="11460" width="11" style="19" customWidth="1"/>
    <col min="11461" max="11461" width="10.42578125" style="19" customWidth="1"/>
    <col min="11462" max="11462" width="12.5703125" style="19" customWidth="1"/>
    <col min="11463" max="11463" width="11.85546875" style="19" customWidth="1"/>
    <col min="11464" max="11464" width="13.28515625" style="19" customWidth="1"/>
    <col min="11465" max="11465" width="12.7109375" style="19" customWidth="1"/>
    <col min="11466" max="11466" width="11.140625" style="19" customWidth="1"/>
    <col min="11467" max="11467" width="11.5703125" style="19" customWidth="1"/>
    <col min="11468" max="11468" width="12.140625" style="19" customWidth="1"/>
    <col min="11469" max="11469" width="13" style="19" customWidth="1"/>
    <col min="11470" max="11470" width="12.28515625" style="19" customWidth="1"/>
    <col min="11471" max="11471" width="11.85546875" style="19" customWidth="1"/>
    <col min="11472" max="11472" width="10.42578125" style="19" customWidth="1"/>
    <col min="11473" max="11473" width="10.85546875" style="19" customWidth="1"/>
    <col min="11474" max="11474" width="11.5703125" style="19" customWidth="1"/>
    <col min="11475" max="11475" width="11.85546875" style="19" customWidth="1"/>
    <col min="11476" max="11476" width="12.28515625" style="19" customWidth="1"/>
    <col min="11477" max="11477" width="12.140625" style="19" customWidth="1"/>
    <col min="11478" max="11478" width="10.85546875" style="19" customWidth="1"/>
    <col min="11479" max="11479" width="11.7109375" style="19" customWidth="1"/>
    <col min="11480" max="11480" width="11.85546875" style="19" customWidth="1"/>
    <col min="11481" max="11481" width="12" style="19" customWidth="1"/>
    <col min="11482" max="11482" width="12.42578125" style="19" customWidth="1"/>
    <col min="11483" max="11483" width="12.140625" style="19" customWidth="1"/>
    <col min="11484" max="11484" width="10.85546875" style="19" customWidth="1"/>
    <col min="11485" max="11485" width="11.7109375" style="19" customWidth="1"/>
    <col min="11486" max="11486" width="11.85546875" style="19" customWidth="1"/>
    <col min="11487" max="11487" width="12" style="19" customWidth="1"/>
    <col min="11488" max="11488" width="12.42578125" style="19" customWidth="1"/>
    <col min="11489" max="11713" width="11.42578125" style="19"/>
    <col min="11714" max="11714" width="22.42578125" style="19" bestFit="1" customWidth="1"/>
    <col min="11715" max="11715" width="11.85546875" style="19" customWidth="1"/>
    <col min="11716" max="11716" width="11" style="19" customWidth="1"/>
    <col min="11717" max="11717" width="10.42578125" style="19" customWidth="1"/>
    <col min="11718" max="11718" width="12.5703125" style="19" customWidth="1"/>
    <col min="11719" max="11719" width="11.85546875" style="19" customWidth="1"/>
    <col min="11720" max="11720" width="13.28515625" style="19" customWidth="1"/>
    <col min="11721" max="11721" width="12.7109375" style="19" customWidth="1"/>
    <col min="11722" max="11722" width="11.140625" style="19" customWidth="1"/>
    <col min="11723" max="11723" width="11.5703125" style="19" customWidth="1"/>
    <col min="11724" max="11724" width="12.140625" style="19" customWidth="1"/>
    <col min="11725" max="11725" width="13" style="19" customWidth="1"/>
    <col min="11726" max="11726" width="12.28515625" style="19" customWidth="1"/>
    <col min="11727" max="11727" width="11.85546875" style="19" customWidth="1"/>
    <col min="11728" max="11728" width="10.42578125" style="19" customWidth="1"/>
    <col min="11729" max="11729" width="10.85546875" style="19" customWidth="1"/>
    <col min="11730" max="11730" width="11.5703125" style="19" customWidth="1"/>
    <col min="11731" max="11731" width="11.85546875" style="19" customWidth="1"/>
    <col min="11732" max="11732" width="12.28515625" style="19" customWidth="1"/>
    <col min="11733" max="11733" width="12.140625" style="19" customWidth="1"/>
    <col min="11734" max="11734" width="10.85546875" style="19" customWidth="1"/>
    <col min="11735" max="11735" width="11.7109375" style="19" customWidth="1"/>
    <col min="11736" max="11736" width="11.85546875" style="19" customWidth="1"/>
    <col min="11737" max="11737" width="12" style="19" customWidth="1"/>
    <col min="11738" max="11738" width="12.42578125" style="19" customWidth="1"/>
    <col min="11739" max="11739" width="12.140625" style="19" customWidth="1"/>
    <col min="11740" max="11740" width="10.85546875" style="19" customWidth="1"/>
    <col min="11741" max="11741" width="11.7109375" style="19" customWidth="1"/>
    <col min="11742" max="11742" width="11.85546875" style="19" customWidth="1"/>
    <col min="11743" max="11743" width="12" style="19" customWidth="1"/>
    <col min="11744" max="11744" width="12.42578125" style="19" customWidth="1"/>
    <col min="11745" max="11969" width="11.42578125" style="19"/>
    <col min="11970" max="11970" width="22.42578125" style="19" bestFit="1" customWidth="1"/>
    <col min="11971" max="11971" width="11.85546875" style="19" customWidth="1"/>
    <col min="11972" max="11972" width="11" style="19" customWidth="1"/>
    <col min="11973" max="11973" width="10.42578125" style="19" customWidth="1"/>
    <col min="11974" max="11974" width="12.5703125" style="19" customWidth="1"/>
    <col min="11975" max="11975" width="11.85546875" style="19" customWidth="1"/>
    <col min="11976" max="11976" width="13.28515625" style="19" customWidth="1"/>
    <col min="11977" max="11977" width="12.7109375" style="19" customWidth="1"/>
    <col min="11978" max="11978" width="11.140625" style="19" customWidth="1"/>
    <col min="11979" max="11979" width="11.5703125" style="19" customWidth="1"/>
    <col min="11980" max="11980" width="12.140625" style="19" customWidth="1"/>
    <col min="11981" max="11981" width="13" style="19" customWidth="1"/>
    <col min="11982" max="11982" width="12.28515625" style="19" customWidth="1"/>
    <col min="11983" max="11983" width="11.85546875" style="19" customWidth="1"/>
    <col min="11984" max="11984" width="10.42578125" style="19" customWidth="1"/>
    <col min="11985" max="11985" width="10.85546875" style="19" customWidth="1"/>
    <col min="11986" max="11986" width="11.5703125" style="19" customWidth="1"/>
    <col min="11987" max="11987" width="11.85546875" style="19" customWidth="1"/>
    <col min="11988" max="11988" width="12.28515625" style="19" customWidth="1"/>
    <col min="11989" max="11989" width="12.140625" style="19" customWidth="1"/>
    <col min="11990" max="11990" width="10.85546875" style="19" customWidth="1"/>
    <col min="11991" max="11991" width="11.7109375" style="19" customWidth="1"/>
    <col min="11992" max="11992" width="11.85546875" style="19" customWidth="1"/>
    <col min="11993" max="11993" width="12" style="19" customWidth="1"/>
    <col min="11994" max="11994" width="12.42578125" style="19" customWidth="1"/>
    <col min="11995" max="11995" width="12.140625" style="19" customWidth="1"/>
    <col min="11996" max="11996" width="10.85546875" style="19" customWidth="1"/>
    <col min="11997" max="11997" width="11.7109375" style="19" customWidth="1"/>
    <col min="11998" max="11998" width="11.85546875" style="19" customWidth="1"/>
    <col min="11999" max="11999" width="12" style="19" customWidth="1"/>
    <col min="12000" max="12000" width="12.42578125" style="19" customWidth="1"/>
    <col min="12001" max="12225" width="11.42578125" style="19"/>
    <col min="12226" max="12226" width="22.42578125" style="19" bestFit="1" customWidth="1"/>
    <col min="12227" max="12227" width="11.85546875" style="19" customWidth="1"/>
    <col min="12228" max="12228" width="11" style="19" customWidth="1"/>
    <col min="12229" max="12229" width="10.42578125" style="19" customWidth="1"/>
    <col min="12230" max="12230" width="12.5703125" style="19" customWidth="1"/>
    <col min="12231" max="12231" width="11.85546875" style="19" customWidth="1"/>
    <col min="12232" max="12232" width="13.28515625" style="19" customWidth="1"/>
    <col min="12233" max="12233" width="12.7109375" style="19" customWidth="1"/>
    <col min="12234" max="12234" width="11.140625" style="19" customWidth="1"/>
    <col min="12235" max="12235" width="11.5703125" style="19" customWidth="1"/>
    <col min="12236" max="12236" width="12.140625" style="19" customWidth="1"/>
    <col min="12237" max="12237" width="13" style="19" customWidth="1"/>
    <col min="12238" max="12238" width="12.28515625" style="19" customWidth="1"/>
    <col min="12239" max="12239" width="11.85546875" style="19" customWidth="1"/>
    <col min="12240" max="12240" width="10.42578125" style="19" customWidth="1"/>
    <col min="12241" max="12241" width="10.85546875" style="19" customWidth="1"/>
    <col min="12242" max="12242" width="11.5703125" style="19" customWidth="1"/>
    <col min="12243" max="12243" width="11.85546875" style="19" customWidth="1"/>
    <col min="12244" max="12244" width="12.28515625" style="19" customWidth="1"/>
    <col min="12245" max="12245" width="12.140625" style="19" customWidth="1"/>
    <col min="12246" max="12246" width="10.85546875" style="19" customWidth="1"/>
    <col min="12247" max="12247" width="11.7109375" style="19" customWidth="1"/>
    <col min="12248" max="12248" width="11.85546875" style="19" customWidth="1"/>
    <col min="12249" max="12249" width="12" style="19" customWidth="1"/>
    <col min="12250" max="12250" width="12.42578125" style="19" customWidth="1"/>
    <col min="12251" max="12251" width="12.140625" style="19" customWidth="1"/>
    <col min="12252" max="12252" width="10.85546875" style="19" customWidth="1"/>
    <col min="12253" max="12253" width="11.7109375" style="19" customWidth="1"/>
    <col min="12254" max="12254" width="11.85546875" style="19" customWidth="1"/>
    <col min="12255" max="12255" width="12" style="19" customWidth="1"/>
    <col min="12256" max="12256" width="12.42578125" style="19" customWidth="1"/>
    <col min="12257" max="12481" width="11.42578125" style="19"/>
    <col min="12482" max="12482" width="22.42578125" style="19" bestFit="1" customWidth="1"/>
    <col min="12483" max="12483" width="11.85546875" style="19" customWidth="1"/>
    <col min="12484" max="12484" width="11" style="19" customWidth="1"/>
    <col min="12485" max="12485" width="10.42578125" style="19" customWidth="1"/>
    <col min="12486" max="12486" width="12.5703125" style="19" customWidth="1"/>
    <col min="12487" max="12487" width="11.85546875" style="19" customWidth="1"/>
    <col min="12488" max="12488" width="13.28515625" style="19" customWidth="1"/>
    <col min="12489" max="12489" width="12.7109375" style="19" customWidth="1"/>
    <col min="12490" max="12490" width="11.140625" style="19" customWidth="1"/>
    <col min="12491" max="12491" width="11.5703125" style="19" customWidth="1"/>
    <col min="12492" max="12492" width="12.140625" style="19" customWidth="1"/>
    <col min="12493" max="12493" width="13" style="19" customWidth="1"/>
    <col min="12494" max="12494" width="12.28515625" style="19" customWidth="1"/>
    <col min="12495" max="12495" width="11.85546875" style="19" customWidth="1"/>
    <col min="12496" max="12496" width="10.42578125" style="19" customWidth="1"/>
    <col min="12497" max="12497" width="10.85546875" style="19" customWidth="1"/>
    <col min="12498" max="12498" width="11.5703125" style="19" customWidth="1"/>
    <col min="12499" max="12499" width="11.85546875" style="19" customWidth="1"/>
    <col min="12500" max="12500" width="12.28515625" style="19" customWidth="1"/>
    <col min="12501" max="12501" width="12.140625" style="19" customWidth="1"/>
    <col min="12502" max="12502" width="10.85546875" style="19" customWidth="1"/>
    <col min="12503" max="12503" width="11.7109375" style="19" customWidth="1"/>
    <col min="12504" max="12504" width="11.85546875" style="19" customWidth="1"/>
    <col min="12505" max="12505" width="12" style="19" customWidth="1"/>
    <col min="12506" max="12506" width="12.42578125" style="19" customWidth="1"/>
    <col min="12507" max="12507" width="12.140625" style="19" customWidth="1"/>
    <col min="12508" max="12508" width="10.85546875" style="19" customWidth="1"/>
    <col min="12509" max="12509" width="11.7109375" style="19" customWidth="1"/>
    <col min="12510" max="12510" width="11.85546875" style="19" customWidth="1"/>
    <col min="12511" max="12511" width="12" style="19" customWidth="1"/>
    <col min="12512" max="12512" width="12.42578125" style="19" customWidth="1"/>
    <col min="12513" max="12737" width="11.42578125" style="19"/>
    <col min="12738" max="12738" width="22.42578125" style="19" bestFit="1" customWidth="1"/>
    <col min="12739" max="12739" width="11.85546875" style="19" customWidth="1"/>
    <col min="12740" max="12740" width="11" style="19" customWidth="1"/>
    <col min="12741" max="12741" width="10.42578125" style="19" customWidth="1"/>
    <col min="12742" max="12742" width="12.5703125" style="19" customWidth="1"/>
    <col min="12743" max="12743" width="11.85546875" style="19" customWidth="1"/>
    <col min="12744" max="12744" width="13.28515625" style="19" customWidth="1"/>
    <col min="12745" max="12745" width="12.7109375" style="19" customWidth="1"/>
    <col min="12746" max="12746" width="11.140625" style="19" customWidth="1"/>
    <col min="12747" max="12747" width="11.5703125" style="19" customWidth="1"/>
    <col min="12748" max="12748" width="12.140625" style="19" customWidth="1"/>
    <col min="12749" max="12749" width="13" style="19" customWidth="1"/>
    <col min="12750" max="12750" width="12.28515625" style="19" customWidth="1"/>
    <col min="12751" max="12751" width="11.85546875" style="19" customWidth="1"/>
    <col min="12752" max="12752" width="10.42578125" style="19" customWidth="1"/>
    <col min="12753" max="12753" width="10.85546875" style="19" customWidth="1"/>
    <col min="12754" max="12754" width="11.5703125" style="19" customWidth="1"/>
    <col min="12755" max="12755" width="11.85546875" style="19" customWidth="1"/>
    <col min="12756" max="12756" width="12.28515625" style="19" customWidth="1"/>
    <col min="12757" max="12757" width="12.140625" style="19" customWidth="1"/>
    <col min="12758" max="12758" width="10.85546875" style="19" customWidth="1"/>
    <col min="12759" max="12759" width="11.7109375" style="19" customWidth="1"/>
    <col min="12760" max="12760" width="11.85546875" style="19" customWidth="1"/>
    <col min="12761" max="12761" width="12" style="19" customWidth="1"/>
    <col min="12762" max="12762" width="12.42578125" style="19" customWidth="1"/>
    <col min="12763" max="12763" width="12.140625" style="19" customWidth="1"/>
    <col min="12764" max="12764" width="10.85546875" style="19" customWidth="1"/>
    <col min="12765" max="12765" width="11.7109375" style="19" customWidth="1"/>
    <col min="12766" max="12766" width="11.85546875" style="19" customWidth="1"/>
    <col min="12767" max="12767" width="12" style="19" customWidth="1"/>
    <col min="12768" max="12768" width="12.42578125" style="19" customWidth="1"/>
    <col min="12769" max="12993" width="11.42578125" style="19"/>
    <col min="12994" max="12994" width="22.42578125" style="19" bestFit="1" customWidth="1"/>
    <col min="12995" max="12995" width="11.85546875" style="19" customWidth="1"/>
    <col min="12996" max="12996" width="11" style="19" customWidth="1"/>
    <col min="12997" max="12997" width="10.42578125" style="19" customWidth="1"/>
    <col min="12998" max="12998" width="12.5703125" style="19" customWidth="1"/>
    <col min="12999" max="12999" width="11.85546875" style="19" customWidth="1"/>
    <col min="13000" max="13000" width="13.28515625" style="19" customWidth="1"/>
    <col min="13001" max="13001" width="12.7109375" style="19" customWidth="1"/>
    <col min="13002" max="13002" width="11.140625" style="19" customWidth="1"/>
    <col min="13003" max="13003" width="11.5703125" style="19" customWidth="1"/>
    <col min="13004" max="13004" width="12.140625" style="19" customWidth="1"/>
    <col min="13005" max="13005" width="13" style="19" customWidth="1"/>
    <col min="13006" max="13006" width="12.28515625" style="19" customWidth="1"/>
    <col min="13007" max="13007" width="11.85546875" style="19" customWidth="1"/>
    <col min="13008" max="13008" width="10.42578125" style="19" customWidth="1"/>
    <col min="13009" max="13009" width="10.85546875" style="19" customWidth="1"/>
    <col min="13010" max="13010" width="11.5703125" style="19" customWidth="1"/>
    <col min="13011" max="13011" width="11.85546875" style="19" customWidth="1"/>
    <col min="13012" max="13012" width="12.28515625" style="19" customWidth="1"/>
    <col min="13013" max="13013" width="12.140625" style="19" customWidth="1"/>
    <col min="13014" max="13014" width="10.85546875" style="19" customWidth="1"/>
    <col min="13015" max="13015" width="11.7109375" style="19" customWidth="1"/>
    <col min="13016" max="13016" width="11.85546875" style="19" customWidth="1"/>
    <col min="13017" max="13017" width="12" style="19" customWidth="1"/>
    <col min="13018" max="13018" width="12.42578125" style="19" customWidth="1"/>
    <col min="13019" max="13019" width="12.140625" style="19" customWidth="1"/>
    <col min="13020" max="13020" width="10.85546875" style="19" customWidth="1"/>
    <col min="13021" max="13021" width="11.7109375" style="19" customWidth="1"/>
    <col min="13022" max="13022" width="11.85546875" style="19" customWidth="1"/>
    <col min="13023" max="13023" width="12" style="19" customWidth="1"/>
    <col min="13024" max="13024" width="12.42578125" style="19" customWidth="1"/>
    <col min="13025" max="13249" width="11.42578125" style="19"/>
    <col min="13250" max="13250" width="22.42578125" style="19" bestFit="1" customWidth="1"/>
    <col min="13251" max="13251" width="11.85546875" style="19" customWidth="1"/>
    <col min="13252" max="13252" width="11" style="19" customWidth="1"/>
    <col min="13253" max="13253" width="10.42578125" style="19" customWidth="1"/>
    <col min="13254" max="13254" width="12.5703125" style="19" customWidth="1"/>
    <col min="13255" max="13255" width="11.85546875" style="19" customWidth="1"/>
    <col min="13256" max="13256" width="13.28515625" style="19" customWidth="1"/>
    <col min="13257" max="13257" width="12.7109375" style="19" customWidth="1"/>
    <col min="13258" max="13258" width="11.140625" style="19" customWidth="1"/>
    <col min="13259" max="13259" width="11.5703125" style="19" customWidth="1"/>
    <col min="13260" max="13260" width="12.140625" style="19" customWidth="1"/>
    <col min="13261" max="13261" width="13" style="19" customWidth="1"/>
    <col min="13262" max="13262" width="12.28515625" style="19" customWidth="1"/>
    <col min="13263" max="13263" width="11.85546875" style="19" customWidth="1"/>
    <col min="13264" max="13264" width="10.42578125" style="19" customWidth="1"/>
    <col min="13265" max="13265" width="10.85546875" style="19" customWidth="1"/>
    <col min="13266" max="13266" width="11.5703125" style="19" customWidth="1"/>
    <col min="13267" max="13267" width="11.85546875" style="19" customWidth="1"/>
    <col min="13268" max="13268" width="12.28515625" style="19" customWidth="1"/>
    <col min="13269" max="13269" width="12.140625" style="19" customWidth="1"/>
    <col min="13270" max="13270" width="10.85546875" style="19" customWidth="1"/>
    <col min="13271" max="13271" width="11.7109375" style="19" customWidth="1"/>
    <col min="13272" max="13272" width="11.85546875" style="19" customWidth="1"/>
    <col min="13273" max="13273" width="12" style="19" customWidth="1"/>
    <col min="13274" max="13274" width="12.42578125" style="19" customWidth="1"/>
    <col min="13275" max="13275" width="12.140625" style="19" customWidth="1"/>
    <col min="13276" max="13276" width="10.85546875" style="19" customWidth="1"/>
    <col min="13277" max="13277" width="11.7109375" style="19" customWidth="1"/>
    <col min="13278" max="13278" width="11.85546875" style="19" customWidth="1"/>
    <col min="13279" max="13279" width="12" style="19" customWidth="1"/>
    <col min="13280" max="13280" width="12.42578125" style="19" customWidth="1"/>
    <col min="13281" max="13505" width="11.42578125" style="19"/>
    <col min="13506" max="13506" width="22.42578125" style="19" bestFit="1" customWidth="1"/>
    <col min="13507" max="13507" width="11.85546875" style="19" customWidth="1"/>
    <col min="13508" max="13508" width="11" style="19" customWidth="1"/>
    <col min="13509" max="13509" width="10.42578125" style="19" customWidth="1"/>
    <col min="13510" max="13510" width="12.5703125" style="19" customWidth="1"/>
    <col min="13511" max="13511" width="11.85546875" style="19" customWidth="1"/>
    <col min="13512" max="13512" width="13.28515625" style="19" customWidth="1"/>
    <col min="13513" max="13513" width="12.7109375" style="19" customWidth="1"/>
    <col min="13514" max="13514" width="11.140625" style="19" customWidth="1"/>
    <col min="13515" max="13515" width="11.5703125" style="19" customWidth="1"/>
    <col min="13516" max="13516" width="12.140625" style="19" customWidth="1"/>
    <col min="13517" max="13517" width="13" style="19" customWidth="1"/>
    <col min="13518" max="13518" width="12.28515625" style="19" customWidth="1"/>
    <col min="13519" max="13519" width="11.85546875" style="19" customWidth="1"/>
    <col min="13520" max="13520" width="10.42578125" style="19" customWidth="1"/>
    <col min="13521" max="13521" width="10.85546875" style="19" customWidth="1"/>
    <col min="13522" max="13522" width="11.5703125" style="19" customWidth="1"/>
    <col min="13523" max="13523" width="11.85546875" style="19" customWidth="1"/>
    <col min="13524" max="13524" width="12.28515625" style="19" customWidth="1"/>
    <col min="13525" max="13525" width="12.140625" style="19" customWidth="1"/>
    <col min="13526" max="13526" width="10.85546875" style="19" customWidth="1"/>
    <col min="13527" max="13527" width="11.7109375" style="19" customWidth="1"/>
    <col min="13528" max="13528" width="11.85546875" style="19" customWidth="1"/>
    <col min="13529" max="13529" width="12" style="19" customWidth="1"/>
    <col min="13530" max="13530" width="12.42578125" style="19" customWidth="1"/>
    <col min="13531" max="13531" width="12.140625" style="19" customWidth="1"/>
    <col min="13532" max="13532" width="10.85546875" style="19" customWidth="1"/>
    <col min="13533" max="13533" width="11.7109375" style="19" customWidth="1"/>
    <col min="13534" max="13534" width="11.85546875" style="19" customWidth="1"/>
    <col min="13535" max="13535" width="12" style="19" customWidth="1"/>
    <col min="13536" max="13536" width="12.42578125" style="19" customWidth="1"/>
    <col min="13537" max="13761" width="11.42578125" style="19"/>
    <col min="13762" max="13762" width="22.42578125" style="19" bestFit="1" customWidth="1"/>
    <col min="13763" max="13763" width="11.85546875" style="19" customWidth="1"/>
    <col min="13764" max="13764" width="11" style="19" customWidth="1"/>
    <col min="13765" max="13765" width="10.42578125" style="19" customWidth="1"/>
    <col min="13766" max="13766" width="12.5703125" style="19" customWidth="1"/>
    <col min="13767" max="13767" width="11.85546875" style="19" customWidth="1"/>
    <col min="13768" max="13768" width="13.28515625" style="19" customWidth="1"/>
    <col min="13769" max="13769" width="12.7109375" style="19" customWidth="1"/>
    <col min="13770" max="13770" width="11.140625" style="19" customWidth="1"/>
    <col min="13771" max="13771" width="11.5703125" style="19" customWidth="1"/>
    <col min="13772" max="13772" width="12.140625" style="19" customWidth="1"/>
    <col min="13773" max="13773" width="13" style="19" customWidth="1"/>
    <col min="13774" max="13774" width="12.28515625" style="19" customWidth="1"/>
    <col min="13775" max="13775" width="11.85546875" style="19" customWidth="1"/>
    <col min="13776" max="13776" width="10.42578125" style="19" customWidth="1"/>
    <col min="13777" max="13777" width="10.85546875" style="19" customWidth="1"/>
    <col min="13778" max="13778" width="11.5703125" style="19" customWidth="1"/>
    <col min="13779" max="13779" width="11.85546875" style="19" customWidth="1"/>
    <col min="13780" max="13780" width="12.28515625" style="19" customWidth="1"/>
    <col min="13781" max="13781" width="12.140625" style="19" customWidth="1"/>
    <col min="13782" max="13782" width="10.85546875" style="19" customWidth="1"/>
    <col min="13783" max="13783" width="11.7109375" style="19" customWidth="1"/>
    <col min="13784" max="13784" width="11.85546875" style="19" customWidth="1"/>
    <col min="13785" max="13785" width="12" style="19" customWidth="1"/>
    <col min="13786" max="13786" width="12.42578125" style="19" customWidth="1"/>
    <col min="13787" max="13787" width="12.140625" style="19" customWidth="1"/>
    <col min="13788" max="13788" width="10.85546875" style="19" customWidth="1"/>
    <col min="13789" max="13789" width="11.7109375" style="19" customWidth="1"/>
    <col min="13790" max="13790" width="11.85546875" style="19" customWidth="1"/>
    <col min="13791" max="13791" width="12" style="19" customWidth="1"/>
    <col min="13792" max="13792" width="12.42578125" style="19" customWidth="1"/>
    <col min="13793" max="14017" width="11.42578125" style="19"/>
    <col min="14018" max="14018" width="22.42578125" style="19" bestFit="1" customWidth="1"/>
    <col min="14019" max="14019" width="11.85546875" style="19" customWidth="1"/>
    <col min="14020" max="14020" width="11" style="19" customWidth="1"/>
    <col min="14021" max="14021" width="10.42578125" style="19" customWidth="1"/>
    <col min="14022" max="14022" width="12.5703125" style="19" customWidth="1"/>
    <col min="14023" max="14023" width="11.85546875" style="19" customWidth="1"/>
    <col min="14024" max="14024" width="13.28515625" style="19" customWidth="1"/>
    <col min="14025" max="14025" width="12.7109375" style="19" customWidth="1"/>
    <col min="14026" max="14026" width="11.140625" style="19" customWidth="1"/>
    <col min="14027" max="14027" width="11.5703125" style="19" customWidth="1"/>
    <col min="14028" max="14028" width="12.140625" style="19" customWidth="1"/>
    <col min="14029" max="14029" width="13" style="19" customWidth="1"/>
    <col min="14030" max="14030" width="12.28515625" style="19" customWidth="1"/>
    <col min="14031" max="14031" width="11.85546875" style="19" customWidth="1"/>
    <col min="14032" max="14032" width="10.42578125" style="19" customWidth="1"/>
    <col min="14033" max="14033" width="10.85546875" style="19" customWidth="1"/>
    <col min="14034" max="14034" width="11.5703125" style="19" customWidth="1"/>
    <col min="14035" max="14035" width="11.85546875" style="19" customWidth="1"/>
    <col min="14036" max="14036" width="12.28515625" style="19" customWidth="1"/>
    <col min="14037" max="14037" width="12.140625" style="19" customWidth="1"/>
    <col min="14038" max="14038" width="10.85546875" style="19" customWidth="1"/>
    <col min="14039" max="14039" width="11.7109375" style="19" customWidth="1"/>
    <col min="14040" max="14040" width="11.85546875" style="19" customWidth="1"/>
    <col min="14041" max="14041" width="12" style="19" customWidth="1"/>
    <col min="14042" max="14042" width="12.42578125" style="19" customWidth="1"/>
    <col min="14043" max="14043" width="12.140625" style="19" customWidth="1"/>
    <col min="14044" max="14044" width="10.85546875" style="19" customWidth="1"/>
    <col min="14045" max="14045" width="11.7109375" style="19" customWidth="1"/>
    <col min="14046" max="14046" width="11.85546875" style="19" customWidth="1"/>
    <col min="14047" max="14047" width="12" style="19" customWidth="1"/>
    <col min="14048" max="14048" width="12.42578125" style="19" customWidth="1"/>
    <col min="14049" max="14273" width="11.42578125" style="19"/>
    <col min="14274" max="14274" width="22.42578125" style="19" bestFit="1" customWidth="1"/>
    <col min="14275" max="14275" width="11.85546875" style="19" customWidth="1"/>
    <col min="14276" max="14276" width="11" style="19" customWidth="1"/>
    <col min="14277" max="14277" width="10.42578125" style="19" customWidth="1"/>
    <col min="14278" max="14278" width="12.5703125" style="19" customWidth="1"/>
    <col min="14279" max="14279" width="11.85546875" style="19" customWidth="1"/>
    <col min="14280" max="14280" width="13.28515625" style="19" customWidth="1"/>
    <col min="14281" max="14281" width="12.7109375" style="19" customWidth="1"/>
    <col min="14282" max="14282" width="11.140625" style="19" customWidth="1"/>
    <col min="14283" max="14283" width="11.5703125" style="19" customWidth="1"/>
    <col min="14284" max="14284" width="12.140625" style="19" customWidth="1"/>
    <col min="14285" max="14285" width="13" style="19" customWidth="1"/>
    <col min="14286" max="14286" width="12.28515625" style="19" customWidth="1"/>
    <col min="14287" max="14287" width="11.85546875" style="19" customWidth="1"/>
    <col min="14288" max="14288" width="10.42578125" style="19" customWidth="1"/>
    <col min="14289" max="14289" width="10.85546875" style="19" customWidth="1"/>
    <col min="14290" max="14290" width="11.5703125" style="19" customWidth="1"/>
    <col min="14291" max="14291" width="11.85546875" style="19" customWidth="1"/>
    <col min="14292" max="14292" width="12.28515625" style="19" customWidth="1"/>
    <col min="14293" max="14293" width="12.140625" style="19" customWidth="1"/>
    <col min="14294" max="14294" width="10.85546875" style="19" customWidth="1"/>
    <col min="14295" max="14295" width="11.7109375" style="19" customWidth="1"/>
    <col min="14296" max="14296" width="11.85546875" style="19" customWidth="1"/>
    <col min="14297" max="14297" width="12" style="19" customWidth="1"/>
    <col min="14298" max="14298" width="12.42578125" style="19" customWidth="1"/>
    <col min="14299" max="14299" width="12.140625" style="19" customWidth="1"/>
    <col min="14300" max="14300" width="10.85546875" style="19" customWidth="1"/>
    <col min="14301" max="14301" width="11.7109375" style="19" customWidth="1"/>
    <col min="14302" max="14302" width="11.85546875" style="19" customWidth="1"/>
    <col min="14303" max="14303" width="12" style="19" customWidth="1"/>
    <col min="14304" max="14304" width="12.42578125" style="19" customWidth="1"/>
    <col min="14305" max="14529" width="11.42578125" style="19"/>
    <col min="14530" max="14530" width="22.42578125" style="19" bestFit="1" customWidth="1"/>
    <col min="14531" max="14531" width="11.85546875" style="19" customWidth="1"/>
    <col min="14532" max="14532" width="11" style="19" customWidth="1"/>
    <col min="14533" max="14533" width="10.42578125" style="19" customWidth="1"/>
    <col min="14534" max="14534" width="12.5703125" style="19" customWidth="1"/>
    <col min="14535" max="14535" width="11.85546875" style="19" customWidth="1"/>
    <col min="14536" max="14536" width="13.28515625" style="19" customWidth="1"/>
    <col min="14537" max="14537" width="12.7109375" style="19" customWidth="1"/>
    <col min="14538" max="14538" width="11.140625" style="19" customWidth="1"/>
    <col min="14539" max="14539" width="11.5703125" style="19" customWidth="1"/>
    <col min="14540" max="14540" width="12.140625" style="19" customWidth="1"/>
    <col min="14541" max="14541" width="13" style="19" customWidth="1"/>
    <col min="14542" max="14542" width="12.28515625" style="19" customWidth="1"/>
    <col min="14543" max="14543" width="11.85546875" style="19" customWidth="1"/>
    <col min="14544" max="14544" width="10.42578125" style="19" customWidth="1"/>
    <col min="14545" max="14545" width="10.85546875" style="19" customWidth="1"/>
    <col min="14546" max="14546" width="11.5703125" style="19" customWidth="1"/>
    <col min="14547" max="14547" width="11.85546875" style="19" customWidth="1"/>
    <col min="14548" max="14548" width="12.28515625" style="19" customWidth="1"/>
    <col min="14549" max="14549" width="12.140625" style="19" customWidth="1"/>
    <col min="14550" max="14550" width="10.85546875" style="19" customWidth="1"/>
    <col min="14551" max="14551" width="11.7109375" style="19" customWidth="1"/>
    <col min="14552" max="14552" width="11.85546875" style="19" customWidth="1"/>
    <col min="14553" max="14553" width="12" style="19" customWidth="1"/>
    <col min="14554" max="14554" width="12.42578125" style="19" customWidth="1"/>
    <col min="14555" max="14555" width="12.140625" style="19" customWidth="1"/>
    <col min="14556" max="14556" width="10.85546875" style="19" customWidth="1"/>
    <col min="14557" max="14557" width="11.7109375" style="19" customWidth="1"/>
    <col min="14558" max="14558" width="11.85546875" style="19" customWidth="1"/>
    <col min="14559" max="14559" width="12" style="19" customWidth="1"/>
    <col min="14560" max="14560" width="12.42578125" style="19" customWidth="1"/>
    <col min="14561" max="14785" width="11.42578125" style="19"/>
    <col min="14786" max="14786" width="22.42578125" style="19" bestFit="1" customWidth="1"/>
    <col min="14787" max="14787" width="11.85546875" style="19" customWidth="1"/>
    <col min="14788" max="14788" width="11" style="19" customWidth="1"/>
    <col min="14789" max="14789" width="10.42578125" style="19" customWidth="1"/>
    <col min="14790" max="14790" width="12.5703125" style="19" customWidth="1"/>
    <col min="14791" max="14791" width="11.85546875" style="19" customWidth="1"/>
    <col min="14792" max="14792" width="13.28515625" style="19" customWidth="1"/>
    <col min="14793" max="14793" width="12.7109375" style="19" customWidth="1"/>
    <col min="14794" max="14794" width="11.140625" style="19" customWidth="1"/>
    <col min="14795" max="14795" width="11.5703125" style="19" customWidth="1"/>
    <col min="14796" max="14796" width="12.140625" style="19" customWidth="1"/>
    <col min="14797" max="14797" width="13" style="19" customWidth="1"/>
    <col min="14798" max="14798" width="12.28515625" style="19" customWidth="1"/>
    <col min="14799" max="14799" width="11.85546875" style="19" customWidth="1"/>
    <col min="14800" max="14800" width="10.42578125" style="19" customWidth="1"/>
    <col min="14801" max="14801" width="10.85546875" style="19" customWidth="1"/>
    <col min="14802" max="14802" width="11.5703125" style="19" customWidth="1"/>
    <col min="14803" max="14803" width="11.85546875" style="19" customWidth="1"/>
    <col min="14804" max="14804" width="12.28515625" style="19" customWidth="1"/>
    <col min="14805" max="14805" width="12.140625" style="19" customWidth="1"/>
    <col min="14806" max="14806" width="10.85546875" style="19" customWidth="1"/>
    <col min="14807" max="14807" width="11.7109375" style="19" customWidth="1"/>
    <col min="14808" max="14808" width="11.85546875" style="19" customWidth="1"/>
    <col min="14809" max="14809" width="12" style="19" customWidth="1"/>
    <col min="14810" max="14810" width="12.42578125" style="19" customWidth="1"/>
    <col min="14811" max="14811" width="12.140625" style="19" customWidth="1"/>
    <col min="14812" max="14812" width="10.85546875" style="19" customWidth="1"/>
    <col min="14813" max="14813" width="11.7109375" style="19" customWidth="1"/>
    <col min="14814" max="14814" width="11.85546875" style="19" customWidth="1"/>
    <col min="14815" max="14815" width="12" style="19" customWidth="1"/>
    <col min="14816" max="14816" width="12.42578125" style="19" customWidth="1"/>
    <col min="14817" max="15041" width="11.42578125" style="19"/>
    <col min="15042" max="15042" width="22.42578125" style="19" bestFit="1" customWidth="1"/>
    <col min="15043" max="15043" width="11.85546875" style="19" customWidth="1"/>
    <col min="15044" max="15044" width="11" style="19" customWidth="1"/>
    <col min="15045" max="15045" width="10.42578125" style="19" customWidth="1"/>
    <col min="15046" max="15046" width="12.5703125" style="19" customWidth="1"/>
    <col min="15047" max="15047" width="11.85546875" style="19" customWidth="1"/>
    <col min="15048" max="15048" width="13.28515625" style="19" customWidth="1"/>
    <col min="15049" max="15049" width="12.7109375" style="19" customWidth="1"/>
    <col min="15050" max="15050" width="11.140625" style="19" customWidth="1"/>
    <col min="15051" max="15051" width="11.5703125" style="19" customWidth="1"/>
    <col min="15052" max="15052" width="12.140625" style="19" customWidth="1"/>
    <col min="15053" max="15053" width="13" style="19" customWidth="1"/>
    <col min="15054" max="15054" width="12.28515625" style="19" customWidth="1"/>
    <col min="15055" max="15055" width="11.85546875" style="19" customWidth="1"/>
    <col min="15056" max="15056" width="10.42578125" style="19" customWidth="1"/>
    <col min="15057" max="15057" width="10.85546875" style="19" customWidth="1"/>
    <col min="15058" max="15058" width="11.5703125" style="19" customWidth="1"/>
    <col min="15059" max="15059" width="11.85546875" style="19" customWidth="1"/>
    <col min="15060" max="15060" width="12.28515625" style="19" customWidth="1"/>
    <col min="15061" max="15061" width="12.140625" style="19" customWidth="1"/>
    <col min="15062" max="15062" width="10.85546875" style="19" customWidth="1"/>
    <col min="15063" max="15063" width="11.7109375" style="19" customWidth="1"/>
    <col min="15064" max="15064" width="11.85546875" style="19" customWidth="1"/>
    <col min="15065" max="15065" width="12" style="19" customWidth="1"/>
    <col min="15066" max="15066" width="12.42578125" style="19" customWidth="1"/>
    <col min="15067" max="15067" width="12.140625" style="19" customWidth="1"/>
    <col min="15068" max="15068" width="10.85546875" style="19" customWidth="1"/>
    <col min="15069" max="15069" width="11.7109375" style="19" customWidth="1"/>
    <col min="15070" max="15070" width="11.85546875" style="19" customWidth="1"/>
    <col min="15071" max="15071" width="12" style="19" customWidth="1"/>
    <col min="15072" max="15072" width="12.42578125" style="19" customWidth="1"/>
    <col min="15073" max="15297" width="11.42578125" style="19"/>
    <col min="15298" max="15298" width="22.42578125" style="19" bestFit="1" customWidth="1"/>
    <col min="15299" max="15299" width="11.85546875" style="19" customWidth="1"/>
    <col min="15300" max="15300" width="11" style="19" customWidth="1"/>
    <col min="15301" max="15301" width="10.42578125" style="19" customWidth="1"/>
    <col min="15302" max="15302" width="12.5703125" style="19" customWidth="1"/>
    <col min="15303" max="15303" width="11.85546875" style="19" customWidth="1"/>
    <col min="15304" max="15304" width="13.28515625" style="19" customWidth="1"/>
    <col min="15305" max="15305" width="12.7109375" style="19" customWidth="1"/>
    <col min="15306" max="15306" width="11.140625" style="19" customWidth="1"/>
    <col min="15307" max="15307" width="11.5703125" style="19" customWidth="1"/>
    <col min="15308" max="15308" width="12.140625" style="19" customWidth="1"/>
    <col min="15309" max="15309" width="13" style="19" customWidth="1"/>
    <col min="15310" max="15310" width="12.28515625" style="19" customWidth="1"/>
    <col min="15311" max="15311" width="11.85546875" style="19" customWidth="1"/>
    <col min="15312" max="15312" width="10.42578125" style="19" customWidth="1"/>
    <col min="15313" max="15313" width="10.85546875" style="19" customWidth="1"/>
    <col min="15314" max="15314" width="11.5703125" style="19" customWidth="1"/>
    <col min="15315" max="15315" width="11.85546875" style="19" customWidth="1"/>
    <col min="15316" max="15316" width="12.28515625" style="19" customWidth="1"/>
    <col min="15317" max="15317" width="12.140625" style="19" customWidth="1"/>
    <col min="15318" max="15318" width="10.85546875" style="19" customWidth="1"/>
    <col min="15319" max="15319" width="11.7109375" style="19" customWidth="1"/>
    <col min="15320" max="15320" width="11.85546875" style="19" customWidth="1"/>
    <col min="15321" max="15321" width="12" style="19" customWidth="1"/>
    <col min="15322" max="15322" width="12.42578125" style="19" customWidth="1"/>
    <col min="15323" max="15323" width="12.140625" style="19" customWidth="1"/>
    <col min="15324" max="15324" width="10.85546875" style="19" customWidth="1"/>
    <col min="15325" max="15325" width="11.7109375" style="19" customWidth="1"/>
    <col min="15326" max="15326" width="11.85546875" style="19" customWidth="1"/>
    <col min="15327" max="15327" width="12" style="19" customWidth="1"/>
    <col min="15328" max="15328" width="12.42578125" style="19" customWidth="1"/>
    <col min="15329" max="15553" width="11.42578125" style="19"/>
    <col min="15554" max="15554" width="22.42578125" style="19" bestFit="1" customWidth="1"/>
    <col min="15555" max="15555" width="11.85546875" style="19" customWidth="1"/>
    <col min="15556" max="15556" width="11" style="19" customWidth="1"/>
    <col min="15557" max="15557" width="10.42578125" style="19" customWidth="1"/>
    <col min="15558" max="15558" width="12.5703125" style="19" customWidth="1"/>
    <col min="15559" max="15559" width="11.85546875" style="19" customWidth="1"/>
    <col min="15560" max="15560" width="13.28515625" style="19" customWidth="1"/>
    <col min="15561" max="15561" width="12.7109375" style="19" customWidth="1"/>
    <col min="15562" max="15562" width="11.140625" style="19" customWidth="1"/>
    <col min="15563" max="15563" width="11.5703125" style="19" customWidth="1"/>
    <col min="15564" max="15564" width="12.140625" style="19" customWidth="1"/>
    <col min="15565" max="15565" width="13" style="19" customWidth="1"/>
    <col min="15566" max="15566" width="12.28515625" style="19" customWidth="1"/>
    <col min="15567" max="15567" width="11.85546875" style="19" customWidth="1"/>
    <col min="15568" max="15568" width="10.42578125" style="19" customWidth="1"/>
    <col min="15569" max="15569" width="10.85546875" style="19" customWidth="1"/>
    <col min="15570" max="15570" width="11.5703125" style="19" customWidth="1"/>
    <col min="15571" max="15571" width="11.85546875" style="19" customWidth="1"/>
    <col min="15572" max="15572" width="12.28515625" style="19" customWidth="1"/>
    <col min="15573" max="15573" width="12.140625" style="19" customWidth="1"/>
    <col min="15574" max="15574" width="10.85546875" style="19" customWidth="1"/>
    <col min="15575" max="15575" width="11.7109375" style="19" customWidth="1"/>
    <col min="15576" max="15576" width="11.85546875" style="19" customWidth="1"/>
    <col min="15577" max="15577" width="12" style="19" customWidth="1"/>
    <col min="15578" max="15578" width="12.42578125" style="19" customWidth="1"/>
    <col min="15579" max="15579" width="12.140625" style="19" customWidth="1"/>
    <col min="15580" max="15580" width="10.85546875" style="19" customWidth="1"/>
    <col min="15581" max="15581" width="11.7109375" style="19" customWidth="1"/>
    <col min="15582" max="15582" width="11.85546875" style="19" customWidth="1"/>
    <col min="15583" max="15583" width="12" style="19" customWidth="1"/>
    <col min="15584" max="15584" width="12.42578125" style="19" customWidth="1"/>
    <col min="15585" max="15809" width="11.42578125" style="19"/>
    <col min="15810" max="15810" width="22.42578125" style="19" bestFit="1" customWidth="1"/>
    <col min="15811" max="15811" width="11.85546875" style="19" customWidth="1"/>
    <col min="15812" max="15812" width="11" style="19" customWidth="1"/>
    <col min="15813" max="15813" width="10.42578125" style="19" customWidth="1"/>
    <col min="15814" max="15814" width="12.5703125" style="19" customWidth="1"/>
    <col min="15815" max="15815" width="11.85546875" style="19" customWidth="1"/>
    <col min="15816" max="15816" width="13.28515625" style="19" customWidth="1"/>
    <col min="15817" max="15817" width="12.7109375" style="19" customWidth="1"/>
    <col min="15818" max="15818" width="11.140625" style="19" customWidth="1"/>
    <col min="15819" max="15819" width="11.5703125" style="19" customWidth="1"/>
    <col min="15820" max="15820" width="12.140625" style="19" customWidth="1"/>
    <col min="15821" max="15821" width="13" style="19" customWidth="1"/>
    <col min="15822" max="15822" width="12.28515625" style="19" customWidth="1"/>
    <col min="15823" max="15823" width="11.85546875" style="19" customWidth="1"/>
    <col min="15824" max="15824" width="10.42578125" style="19" customWidth="1"/>
    <col min="15825" max="15825" width="10.85546875" style="19" customWidth="1"/>
    <col min="15826" max="15826" width="11.5703125" style="19" customWidth="1"/>
    <col min="15827" max="15827" width="11.85546875" style="19" customWidth="1"/>
    <col min="15828" max="15828" width="12.28515625" style="19" customWidth="1"/>
    <col min="15829" max="15829" width="12.140625" style="19" customWidth="1"/>
    <col min="15830" max="15830" width="10.85546875" style="19" customWidth="1"/>
    <col min="15831" max="15831" width="11.7109375" style="19" customWidth="1"/>
    <col min="15832" max="15832" width="11.85546875" style="19" customWidth="1"/>
    <col min="15833" max="15833" width="12" style="19" customWidth="1"/>
    <col min="15834" max="15834" width="12.42578125" style="19" customWidth="1"/>
    <col min="15835" max="15835" width="12.140625" style="19" customWidth="1"/>
    <col min="15836" max="15836" width="10.85546875" style="19" customWidth="1"/>
    <col min="15837" max="15837" width="11.7109375" style="19" customWidth="1"/>
    <col min="15838" max="15838" width="11.85546875" style="19" customWidth="1"/>
    <col min="15839" max="15839" width="12" style="19" customWidth="1"/>
    <col min="15840" max="15840" width="12.42578125" style="19" customWidth="1"/>
    <col min="15841" max="16065" width="11.42578125" style="19"/>
    <col min="16066" max="16066" width="22.42578125" style="19" bestFit="1" customWidth="1"/>
    <col min="16067" max="16067" width="11.85546875" style="19" customWidth="1"/>
    <col min="16068" max="16068" width="11" style="19" customWidth="1"/>
    <col min="16069" max="16069" width="10.42578125" style="19" customWidth="1"/>
    <col min="16070" max="16070" width="12.5703125" style="19" customWidth="1"/>
    <col min="16071" max="16071" width="11.85546875" style="19" customWidth="1"/>
    <col min="16072" max="16072" width="13.28515625" style="19" customWidth="1"/>
    <col min="16073" max="16073" width="12.7109375" style="19" customWidth="1"/>
    <col min="16074" max="16074" width="11.140625" style="19" customWidth="1"/>
    <col min="16075" max="16075" width="11.5703125" style="19" customWidth="1"/>
    <col min="16076" max="16076" width="12.140625" style="19" customWidth="1"/>
    <col min="16077" max="16077" width="13" style="19" customWidth="1"/>
    <col min="16078" max="16078" width="12.28515625" style="19" customWidth="1"/>
    <col min="16079" max="16079" width="11.85546875" style="19" customWidth="1"/>
    <col min="16080" max="16080" width="10.42578125" style="19" customWidth="1"/>
    <col min="16081" max="16081" width="10.85546875" style="19" customWidth="1"/>
    <col min="16082" max="16082" width="11.5703125" style="19" customWidth="1"/>
    <col min="16083" max="16083" width="11.85546875" style="19" customWidth="1"/>
    <col min="16084" max="16084" width="12.28515625" style="19" customWidth="1"/>
    <col min="16085" max="16085" width="12.140625" style="19" customWidth="1"/>
    <col min="16086" max="16086" width="10.85546875" style="19" customWidth="1"/>
    <col min="16087" max="16087" width="11.7109375" style="19" customWidth="1"/>
    <col min="16088" max="16088" width="11.85546875" style="19" customWidth="1"/>
    <col min="16089" max="16089" width="12" style="19" customWidth="1"/>
    <col min="16090" max="16090" width="12.42578125" style="19" customWidth="1"/>
    <col min="16091" max="16091" width="12.140625" style="19" customWidth="1"/>
    <col min="16092" max="16092" width="10.85546875" style="19" customWidth="1"/>
    <col min="16093" max="16093" width="11.7109375" style="19" customWidth="1"/>
    <col min="16094" max="16094" width="11.85546875" style="19" customWidth="1"/>
    <col min="16095" max="16095" width="12" style="19" customWidth="1"/>
    <col min="16096" max="16096" width="12.42578125" style="19" customWidth="1"/>
    <col min="16097" max="16384" width="11.42578125" style="19"/>
  </cols>
  <sheetData>
    <row r="1" spans="1:47" s="2" customFormat="1" ht="12.75" customHeight="1">
      <c r="A1" s="1"/>
    </row>
    <row r="2" spans="1:47" s="3" customFormat="1" ht="22.5" customHeight="1">
      <c r="A2" s="37" t="s">
        <v>89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7" s="4" customFormat="1" ht="18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7" s="8" customFormat="1" ht="15.75" customHeight="1">
      <c r="A4" s="41" t="s">
        <v>0</v>
      </c>
      <c r="B4" s="39">
        <v>2017</v>
      </c>
      <c r="C4" s="39"/>
      <c r="D4" s="39"/>
      <c r="E4" s="39"/>
      <c r="F4" s="39"/>
      <c r="G4" s="39"/>
      <c r="H4" s="39">
        <v>2018</v>
      </c>
      <c r="I4" s="39"/>
      <c r="J4" s="39"/>
      <c r="K4" s="39"/>
      <c r="L4" s="39"/>
      <c r="M4" s="39"/>
      <c r="N4" s="39">
        <v>2019</v>
      </c>
      <c r="O4" s="39"/>
      <c r="P4" s="39"/>
      <c r="Q4" s="39"/>
      <c r="R4" s="39"/>
      <c r="S4" s="39"/>
      <c r="T4" s="39">
        <v>2020</v>
      </c>
      <c r="U4" s="39"/>
      <c r="V4" s="39"/>
      <c r="W4" s="39"/>
      <c r="X4" s="39"/>
      <c r="Y4" s="39"/>
      <c r="Z4" s="40">
        <v>2021</v>
      </c>
      <c r="AA4" s="40"/>
      <c r="AB4" s="40"/>
      <c r="AC4" s="40"/>
      <c r="AD4" s="40"/>
      <c r="AE4" s="40"/>
      <c r="AF4" s="39">
        <v>2022</v>
      </c>
      <c r="AG4" s="39"/>
      <c r="AH4" s="39"/>
      <c r="AI4" s="39"/>
      <c r="AJ4" s="39"/>
      <c r="AK4" s="39"/>
      <c r="AL4" s="39">
        <v>2023</v>
      </c>
      <c r="AM4" s="39"/>
      <c r="AN4" s="39"/>
      <c r="AO4" s="39"/>
      <c r="AP4" s="39"/>
      <c r="AQ4" s="39"/>
      <c r="AR4" s="7"/>
      <c r="AS4" s="7"/>
      <c r="AT4" s="7"/>
      <c r="AU4" s="7"/>
    </row>
    <row r="5" spans="1:47" s="8" customFormat="1" ht="13.5">
      <c r="A5" s="42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1</v>
      </c>
      <c r="I5" s="9" t="s">
        <v>2</v>
      </c>
      <c r="J5" s="9" t="s">
        <v>3</v>
      </c>
      <c r="K5" s="9" t="s">
        <v>4</v>
      </c>
      <c r="L5" s="9" t="s">
        <v>5</v>
      </c>
      <c r="M5" s="9" t="s">
        <v>6</v>
      </c>
      <c r="N5" s="9" t="s">
        <v>1</v>
      </c>
      <c r="O5" s="9" t="s">
        <v>2</v>
      </c>
      <c r="P5" s="9" t="s">
        <v>3</v>
      </c>
      <c r="Q5" s="9" t="s">
        <v>4</v>
      </c>
      <c r="R5" s="9" t="s">
        <v>5</v>
      </c>
      <c r="S5" s="9" t="s">
        <v>6</v>
      </c>
      <c r="T5" s="9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1</v>
      </c>
      <c r="AA5" s="10" t="s">
        <v>2</v>
      </c>
      <c r="AB5" s="10" t="s">
        <v>3</v>
      </c>
      <c r="AC5" s="10" t="s">
        <v>4</v>
      </c>
      <c r="AD5" s="10" t="s">
        <v>5</v>
      </c>
      <c r="AE5" s="10" t="s">
        <v>6</v>
      </c>
      <c r="AF5" s="9" t="s">
        <v>1</v>
      </c>
      <c r="AG5" s="9" t="s">
        <v>2</v>
      </c>
      <c r="AH5" s="9" t="s">
        <v>3</v>
      </c>
      <c r="AI5" s="9" t="s">
        <v>4</v>
      </c>
      <c r="AJ5" s="9" t="s">
        <v>5</v>
      </c>
      <c r="AK5" s="9" t="s">
        <v>6</v>
      </c>
      <c r="AL5" s="9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7"/>
      <c r="AS5" s="7"/>
      <c r="AT5" s="7"/>
      <c r="AU5" s="7"/>
    </row>
    <row r="6" spans="1:47" s="15" customFormat="1" ht="12.75" customHeight="1">
      <c r="A6" s="11" t="s">
        <v>1</v>
      </c>
      <c r="B6" s="12">
        <f t="shared" ref="B6:G6" si="0">SUM(B7+B10)</f>
        <v>6831883</v>
      </c>
      <c r="C6" s="12">
        <f t="shared" si="0"/>
        <v>432532</v>
      </c>
      <c r="D6" s="12">
        <f t="shared" si="0"/>
        <v>560497</v>
      </c>
      <c r="E6" s="12">
        <f t="shared" si="0"/>
        <v>2214530</v>
      </c>
      <c r="F6" s="12">
        <f t="shared" si="0"/>
        <v>1497077</v>
      </c>
      <c r="G6" s="12">
        <f t="shared" si="0"/>
        <v>2127247</v>
      </c>
      <c r="H6" s="12">
        <f t="shared" ref="H6:M6" si="1">+H7+H10</f>
        <v>7220334</v>
      </c>
      <c r="I6" s="12">
        <f t="shared" si="1"/>
        <v>437598</v>
      </c>
      <c r="J6" s="12">
        <f t="shared" si="1"/>
        <v>619469</v>
      </c>
      <c r="K6" s="12">
        <f t="shared" si="1"/>
        <v>2533749</v>
      </c>
      <c r="L6" s="12">
        <f t="shared" si="1"/>
        <v>1607138</v>
      </c>
      <c r="M6" s="12">
        <f t="shared" si="1"/>
        <v>2022380</v>
      </c>
      <c r="N6" s="12">
        <v>7126857</v>
      </c>
      <c r="O6" s="12">
        <v>385658</v>
      </c>
      <c r="P6" s="12">
        <v>570245</v>
      </c>
      <c r="Q6" s="12">
        <v>2462317</v>
      </c>
      <c r="R6" s="12">
        <v>1794834</v>
      </c>
      <c r="S6" s="12">
        <v>1913803</v>
      </c>
      <c r="T6" s="12">
        <v>2707423</v>
      </c>
      <c r="U6" s="12">
        <v>183222</v>
      </c>
      <c r="V6" s="12">
        <v>253265</v>
      </c>
      <c r="W6" s="12">
        <v>827736</v>
      </c>
      <c r="X6" s="12">
        <v>710192</v>
      </c>
      <c r="Y6" s="12">
        <v>733008</v>
      </c>
      <c r="Z6" s="13">
        <f>Z7+Z10</f>
        <v>5590124</v>
      </c>
      <c r="AA6" s="13">
        <v>471200</v>
      </c>
      <c r="AB6" s="13">
        <v>480377</v>
      </c>
      <c r="AC6" s="13">
        <v>1651449</v>
      </c>
      <c r="AD6" s="13">
        <v>1459397</v>
      </c>
      <c r="AE6" s="13">
        <v>1527701</v>
      </c>
      <c r="AF6" s="12">
        <f>AF7+AF10</f>
        <v>7942710</v>
      </c>
      <c r="AG6" s="12">
        <v>768606</v>
      </c>
      <c r="AH6" s="12">
        <v>580704</v>
      </c>
      <c r="AI6" s="12">
        <v>2090407</v>
      </c>
      <c r="AJ6" s="12">
        <v>2077539</v>
      </c>
      <c r="AK6" s="12">
        <v>2425454</v>
      </c>
      <c r="AL6" s="12">
        <v>9009093.5138979293</v>
      </c>
      <c r="AM6" s="12">
        <v>847293.26441324432</v>
      </c>
      <c r="AN6" s="12">
        <v>656969.63614266645</v>
      </c>
      <c r="AO6" s="12">
        <v>2277954.150228831</v>
      </c>
      <c r="AP6" s="12">
        <v>2330059.7613047985</v>
      </c>
      <c r="AQ6" s="12">
        <v>2896817.5200689966</v>
      </c>
      <c r="AR6" s="14"/>
      <c r="AS6" s="14"/>
      <c r="AT6" s="14"/>
      <c r="AU6" s="14"/>
    </row>
    <row r="7" spans="1:47" ht="12.75" customHeight="1">
      <c r="A7" s="11" t="s">
        <v>7</v>
      </c>
      <c r="B7" s="16">
        <f>SUM(C7:G7)</f>
        <v>644341</v>
      </c>
      <c r="C7" s="16">
        <f>SUM(C8:C9)</f>
        <v>29407</v>
      </c>
      <c r="D7" s="16">
        <f>SUM(D8:D9)</f>
        <v>53334</v>
      </c>
      <c r="E7" s="16">
        <f>SUM(E8:E9)</f>
        <v>190713</v>
      </c>
      <c r="F7" s="16">
        <f>SUM(F8:F9)</f>
        <v>179297</v>
      </c>
      <c r="G7" s="16">
        <f>SUM(G8:G9)</f>
        <v>191590</v>
      </c>
      <c r="H7" s="16">
        <f t="shared" ref="H7:H12" si="2">+I7+J7+K7+L7+M7</f>
        <v>651446</v>
      </c>
      <c r="I7" s="16">
        <f>+I8+I9</f>
        <v>28194</v>
      </c>
      <c r="J7" s="16">
        <f>+J8+J9</f>
        <v>49285</v>
      </c>
      <c r="K7" s="16">
        <f>+K8+K9</f>
        <v>218021</v>
      </c>
      <c r="L7" s="16">
        <f>+L8+L9</f>
        <v>168877</v>
      </c>
      <c r="M7" s="16">
        <f>+M8+M9</f>
        <v>187069</v>
      </c>
      <c r="N7" s="16">
        <v>680821</v>
      </c>
      <c r="O7" s="16">
        <v>28452</v>
      </c>
      <c r="P7" s="16">
        <v>49625</v>
      </c>
      <c r="Q7" s="16">
        <v>237947</v>
      </c>
      <c r="R7" s="16">
        <v>183309</v>
      </c>
      <c r="S7" s="16">
        <v>181488</v>
      </c>
      <c r="T7" s="16">
        <f>+T8+T9</f>
        <v>302113</v>
      </c>
      <c r="U7" s="16">
        <v>15061</v>
      </c>
      <c r="V7" s="16">
        <v>28942</v>
      </c>
      <c r="W7" s="16">
        <v>95305</v>
      </c>
      <c r="X7" s="16">
        <v>77517</v>
      </c>
      <c r="Y7" s="16">
        <v>85288</v>
      </c>
      <c r="Z7" s="17">
        <f>SUM(AA7:AE7)</f>
        <v>595815</v>
      </c>
      <c r="AA7" s="17">
        <v>38675</v>
      </c>
      <c r="AB7" s="17">
        <v>52909</v>
      </c>
      <c r="AC7" s="17">
        <v>167835</v>
      </c>
      <c r="AD7" s="17">
        <v>152302</v>
      </c>
      <c r="AE7" s="17">
        <v>184094</v>
      </c>
      <c r="AF7" s="16">
        <f>SUM(AG7:AK7)</f>
        <v>779295</v>
      </c>
      <c r="AG7" s="16">
        <v>59479</v>
      </c>
      <c r="AH7" s="16">
        <v>56656</v>
      </c>
      <c r="AI7" s="16">
        <v>204092</v>
      </c>
      <c r="AJ7" s="16">
        <v>205977</v>
      </c>
      <c r="AK7" s="16">
        <v>253091</v>
      </c>
      <c r="AL7" s="16">
        <v>950423.12916640297</v>
      </c>
      <c r="AM7" s="16">
        <v>69459.120710976509</v>
      </c>
      <c r="AN7" s="16">
        <v>66458.45681442054</v>
      </c>
      <c r="AO7" s="16">
        <v>251822.7993858853</v>
      </c>
      <c r="AP7" s="16">
        <v>250378.95929473545</v>
      </c>
      <c r="AQ7" s="16">
        <v>312305.12248955813</v>
      </c>
      <c r="AR7" s="38"/>
      <c r="AS7" s="18"/>
      <c r="AT7" s="18"/>
      <c r="AU7" s="18"/>
    </row>
    <row r="8" spans="1:47" ht="12.75" customHeight="1">
      <c r="A8" s="20" t="s">
        <v>8</v>
      </c>
      <c r="B8" s="21">
        <f>SUM(C8:G8)</f>
        <v>604197</v>
      </c>
      <c r="C8" s="21">
        <v>27215</v>
      </c>
      <c r="D8" s="21">
        <v>51269</v>
      </c>
      <c r="E8" s="21">
        <v>180656</v>
      </c>
      <c r="F8" s="21">
        <v>165536</v>
      </c>
      <c r="G8" s="21">
        <v>179521</v>
      </c>
      <c r="H8" s="21">
        <f t="shared" si="2"/>
        <v>609107</v>
      </c>
      <c r="I8" s="21">
        <v>26068</v>
      </c>
      <c r="J8" s="21">
        <v>47257</v>
      </c>
      <c r="K8" s="21">
        <v>207035</v>
      </c>
      <c r="L8" s="21">
        <v>155428</v>
      </c>
      <c r="M8" s="21">
        <v>173319</v>
      </c>
      <c r="N8" s="21">
        <v>636167</v>
      </c>
      <c r="O8" s="21">
        <v>26154</v>
      </c>
      <c r="P8" s="21">
        <v>47359</v>
      </c>
      <c r="Q8" s="21">
        <v>224604</v>
      </c>
      <c r="R8" s="21">
        <v>169618</v>
      </c>
      <c r="S8" s="21">
        <v>168432</v>
      </c>
      <c r="T8" s="21">
        <f>+U8+V8+W8+X8+Y8</f>
        <v>284915</v>
      </c>
      <c r="U8" s="21">
        <v>13813</v>
      </c>
      <c r="V8" s="21">
        <v>27766</v>
      </c>
      <c r="W8" s="21">
        <v>90546</v>
      </c>
      <c r="X8" s="21">
        <v>72435</v>
      </c>
      <c r="Y8" s="21">
        <v>80355</v>
      </c>
      <c r="Z8" s="17">
        <f t="shared" ref="Z8:Z47" si="3">SUM(AA8:AE8)</f>
        <v>529214</v>
      </c>
      <c r="AA8" s="22">
        <v>29914</v>
      </c>
      <c r="AB8" s="22">
        <v>47743</v>
      </c>
      <c r="AC8" s="22">
        <v>151736</v>
      </c>
      <c r="AD8" s="22">
        <v>135502</v>
      </c>
      <c r="AE8" s="22">
        <v>164319</v>
      </c>
      <c r="AF8" s="16">
        <f t="shared" ref="AF8:AF47" si="4">SUM(AG8:AK8)</f>
        <v>647085</v>
      </c>
      <c r="AG8" s="21">
        <v>42950</v>
      </c>
      <c r="AH8" s="21">
        <v>48080</v>
      </c>
      <c r="AI8" s="21">
        <v>172443</v>
      </c>
      <c r="AJ8" s="21">
        <v>171225</v>
      </c>
      <c r="AK8" s="21">
        <v>212387</v>
      </c>
      <c r="AL8" s="16">
        <v>797076.90040572628</v>
      </c>
      <c r="AM8" s="21">
        <v>52437.587996093629</v>
      </c>
      <c r="AN8" s="21">
        <v>56764.015508681397</v>
      </c>
      <c r="AO8" s="21">
        <v>216370.20184471546</v>
      </c>
      <c r="AP8" s="21">
        <v>209691.97664182339</v>
      </c>
      <c r="AQ8" s="21">
        <v>261813.1184144126</v>
      </c>
      <c r="AR8" s="18"/>
      <c r="AS8" s="18"/>
      <c r="AT8" s="18"/>
      <c r="AU8" s="18"/>
    </row>
    <row r="9" spans="1:47" ht="12.75" customHeight="1">
      <c r="A9" s="20" t="s">
        <v>9</v>
      </c>
      <c r="B9" s="21">
        <f>SUM(C9:G9)</f>
        <v>40144</v>
      </c>
      <c r="C9" s="21">
        <v>2192</v>
      </c>
      <c r="D9" s="21">
        <v>2065</v>
      </c>
      <c r="E9" s="21">
        <v>10057</v>
      </c>
      <c r="F9" s="21">
        <v>13761</v>
      </c>
      <c r="G9" s="21">
        <v>12069</v>
      </c>
      <c r="H9" s="21">
        <f t="shared" si="2"/>
        <v>42339</v>
      </c>
      <c r="I9" s="21">
        <v>2126</v>
      </c>
      <c r="J9" s="21">
        <v>2028</v>
      </c>
      <c r="K9" s="21">
        <v>10986</v>
      </c>
      <c r="L9" s="21">
        <v>13449</v>
      </c>
      <c r="M9" s="21">
        <v>13750</v>
      </c>
      <c r="N9" s="21">
        <v>44654</v>
      </c>
      <c r="O9" s="21">
        <v>2298</v>
      </c>
      <c r="P9" s="21">
        <v>2266</v>
      </c>
      <c r="Q9" s="21">
        <v>13343</v>
      </c>
      <c r="R9" s="21">
        <v>13691</v>
      </c>
      <c r="S9" s="21">
        <v>13056</v>
      </c>
      <c r="T9" s="21">
        <f>+U9+V9+W9+X9+Y9</f>
        <v>17198</v>
      </c>
      <c r="U9" s="21">
        <v>1248</v>
      </c>
      <c r="V9" s="21">
        <v>1176</v>
      </c>
      <c r="W9" s="21">
        <v>4759</v>
      </c>
      <c r="X9" s="21">
        <v>5082</v>
      </c>
      <c r="Y9" s="21">
        <v>4933</v>
      </c>
      <c r="Z9" s="17">
        <f t="shared" si="3"/>
        <v>66601</v>
      </c>
      <c r="AA9" s="22">
        <v>8761</v>
      </c>
      <c r="AB9" s="22">
        <v>5166</v>
      </c>
      <c r="AC9" s="22">
        <v>16099</v>
      </c>
      <c r="AD9" s="22">
        <v>16800</v>
      </c>
      <c r="AE9" s="22">
        <v>19775</v>
      </c>
      <c r="AF9" s="16">
        <f t="shared" si="4"/>
        <v>132210</v>
      </c>
      <c r="AG9" s="21">
        <v>16529</v>
      </c>
      <c r="AH9" s="21">
        <v>8576</v>
      </c>
      <c r="AI9" s="21">
        <v>31649</v>
      </c>
      <c r="AJ9" s="21">
        <v>34752</v>
      </c>
      <c r="AK9" s="21">
        <v>40704</v>
      </c>
      <c r="AL9" s="16">
        <v>153346.22876067701</v>
      </c>
      <c r="AM9" s="21">
        <v>17021.532714882876</v>
      </c>
      <c r="AN9" s="21">
        <v>9694.4413057391375</v>
      </c>
      <c r="AO9" s="21">
        <v>35452.597541169904</v>
      </c>
      <c r="AP9" s="21">
        <v>40686.982652912164</v>
      </c>
      <c r="AQ9" s="21">
        <v>50492.004075145473</v>
      </c>
      <c r="AR9" s="18"/>
      <c r="AS9" s="18"/>
      <c r="AT9" s="18"/>
      <c r="AU9" s="18"/>
    </row>
    <row r="10" spans="1:47" ht="12.75" customHeight="1">
      <c r="A10" s="11" t="s">
        <v>10</v>
      </c>
      <c r="B10" s="16">
        <f t="shared" ref="B10:G10" si="5">SUM(B11:B12)</f>
        <v>6187542</v>
      </c>
      <c r="C10" s="16">
        <f t="shared" si="5"/>
        <v>403125</v>
      </c>
      <c r="D10" s="16">
        <f t="shared" si="5"/>
        <v>507163</v>
      </c>
      <c r="E10" s="16">
        <f t="shared" si="5"/>
        <v>2023817</v>
      </c>
      <c r="F10" s="16">
        <f t="shared" si="5"/>
        <v>1317780</v>
      </c>
      <c r="G10" s="16">
        <f t="shared" si="5"/>
        <v>1935657</v>
      </c>
      <c r="H10" s="16">
        <f t="shared" si="2"/>
        <v>6568888</v>
      </c>
      <c r="I10" s="16">
        <f>+I11+I12</f>
        <v>409404</v>
      </c>
      <c r="J10" s="16">
        <f>+J11+J12</f>
        <v>570184</v>
      </c>
      <c r="K10" s="16">
        <f>+K11+K12</f>
        <v>2315728</v>
      </c>
      <c r="L10" s="16">
        <f>+L11+L12</f>
        <v>1438261</v>
      </c>
      <c r="M10" s="16">
        <f>+M11+M12</f>
        <v>1835311</v>
      </c>
      <c r="N10" s="16">
        <v>6446036</v>
      </c>
      <c r="O10" s="16">
        <v>357206</v>
      </c>
      <c r="P10" s="16">
        <v>520620</v>
      </c>
      <c r="Q10" s="16">
        <v>2224370</v>
      </c>
      <c r="R10" s="16">
        <v>1611525</v>
      </c>
      <c r="S10" s="16">
        <v>1732315</v>
      </c>
      <c r="T10" s="16">
        <f t="shared" ref="T10:Y10" si="6">+T11+T12</f>
        <v>2405310</v>
      </c>
      <c r="U10" s="16">
        <f t="shared" si="6"/>
        <v>168161</v>
      </c>
      <c r="V10" s="16">
        <f t="shared" si="6"/>
        <v>224323</v>
      </c>
      <c r="W10" s="16">
        <f t="shared" si="6"/>
        <v>732431</v>
      </c>
      <c r="X10" s="16">
        <f t="shared" si="6"/>
        <v>632675</v>
      </c>
      <c r="Y10" s="16">
        <f t="shared" si="6"/>
        <v>647720</v>
      </c>
      <c r="Z10" s="17">
        <f t="shared" si="3"/>
        <v>4994309</v>
      </c>
      <c r="AA10" s="17">
        <v>432525</v>
      </c>
      <c r="AB10" s="17">
        <v>427468</v>
      </c>
      <c r="AC10" s="17">
        <v>1483614</v>
      </c>
      <c r="AD10" s="17">
        <v>1307095</v>
      </c>
      <c r="AE10" s="17">
        <v>1343607</v>
      </c>
      <c r="AF10" s="16">
        <f t="shared" si="4"/>
        <v>7163415</v>
      </c>
      <c r="AG10" s="16">
        <v>709127</v>
      </c>
      <c r="AH10" s="16">
        <v>524048</v>
      </c>
      <c r="AI10" s="16">
        <v>1886315</v>
      </c>
      <c r="AJ10" s="16">
        <v>1871562</v>
      </c>
      <c r="AK10" s="16">
        <v>2172363</v>
      </c>
      <c r="AL10" s="16">
        <f>+AM10+AN10+AO10+AP10+AQ10</f>
        <v>8058669.8734629611</v>
      </c>
      <c r="AM10" s="16">
        <v>777834.14370226779</v>
      </c>
      <c r="AN10" s="16">
        <v>590511.17932824593</v>
      </c>
      <c r="AO10" s="16">
        <v>2026131.3508429453</v>
      </c>
      <c r="AP10" s="16">
        <v>2079680.8020100633</v>
      </c>
      <c r="AQ10" s="16">
        <v>2584512.397579439</v>
      </c>
      <c r="AR10" s="18"/>
      <c r="AS10" s="38"/>
      <c r="AT10" s="18"/>
      <c r="AU10" s="18"/>
    </row>
    <row r="11" spans="1:47" ht="12.75" customHeight="1">
      <c r="A11" s="20" t="s">
        <v>11</v>
      </c>
      <c r="B11" s="21">
        <f t="shared" ref="B11:B17" si="7">SUM(C11:G11)</f>
        <v>833525</v>
      </c>
      <c r="C11" s="21">
        <v>28441</v>
      </c>
      <c r="D11" s="21">
        <v>69429</v>
      </c>
      <c r="E11" s="21">
        <v>233463</v>
      </c>
      <c r="F11" s="21">
        <v>220227</v>
      </c>
      <c r="G11" s="21">
        <v>281965</v>
      </c>
      <c r="H11" s="21">
        <f t="shared" si="2"/>
        <v>950327</v>
      </c>
      <c r="I11" s="21">
        <v>32233</v>
      </c>
      <c r="J11" s="21">
        <v>75145</v>
      </c>
      <c r="K11" s="21">
        <v>304353</v>
      </c>
      <c r="L11" s="21">
        <v>240557</v>
      </c>
      <c r="M11" s="21">
        <v>298039</v>
      </c>
      <c r="N11" s="21">
        <v>1088417</v>
      </c>
      <c r="O11" s="21">
        <v>28512</v>
      </c>
      <c r="P11" s="21">
        <v>71934</v>
      </c>
      <c r="Q11" s="21">
        <v>363962</v>
      </c>
      <c r="R11" s="21">
        <v>308266</v>
      </c>
      <c r="S11" s="21">
        <v>315743</v>
      </c>
      <c r="T11" s="21">
        <f>+U11+V11+W11+X11+Y11</f>
        <v>706116</v>
      </c>
      <c r="U11" s="21">
        <v>24720</v>
      </c>
      <c r="V11" s="21">
        <v>56881</v>
      </c>
      <c r="W11" s="21">
        <v>209532</v>
      </c>
      <c r="X11" s="21">
        <v>203680</v>
      </c>
      <c r="Y11" s="21">
        <v>211303</v>
      </c>
      <c r="Z11" s="17">
        <f t="shared" si="3"/>
        <v>1339092</v>
      </c>
      <c r="AA11" s="22">
        <v>42857</v>
      </c>
      <c r="AB11" s="22">
        <v>89544</v>
      </c>
      <c r="AC11" s="22">
        <v>357262</v>
      </c>
      <c r="AD11" s="22">
        <v>375869</v>
      </c>
      <c r="AE11" s="22">
        <v>473560</v>
      </c>
      <c r="AF11" s="16">
        <f t="shared" si="4"/>
        <v>1358050</v>
      </c>
      <c r="AG11" s="21">
        <v>36404</v>
      </c>
      <c r="AH11" s="21">
        <v>62668</v>
      </c>
      <c r="AI11" s="21">
        <v>304903</v>
      </c>
      <c r="AJ11" s="21">
        <v>366964</v>
      </c>
      <c r="AK11" s="21">
        <v>587111</v>
      </c>
      <c r="AL11" s="16">
        <f t="shared" ref="AL11:AL13" si="8">+AM11+AN11+AO11+AP11+AQ11</f>
        <v>1327867.7647715327</v>
      </c>
      <c r="AM11" s="21">
        <v>33112.388876089448</v>
      </c>
      <c r="AN11" s="21">
        <v>58430.421607843353</v>
      </c>
      <c r="AO11" s="21">
        <v>292738.70588560548</v>
      </c>
      <c r="AP11" s="21">
        <v>348521.53914523526</v>
      </c>
      <c r="AQ11" s="21">
        <v>595064.70925675903</v>
      </c>
      <c r="AR11" s="18"/>
      <c r="AS11" s="18"/>
      <c r="AT11" s="18"/>
      <c r="AU11" s="18"/>
    </row>
    <row r="12" spans="1:47" ht="12.75" customHeight="1">
      <c r="A12" s="20" t="s">
        <v>12</v>
      </c>
      <c r="B12" s="21">
        <f t="shared" si="7"/>
        <v>5354017</v>
      </c>
      <c r="C12" s="21">
        <v>374684</v>
      </c>
      <c r="D12" s="21">
        <v>437734</v>
      </c>
      <c r="E12" s="21">
        <v>1790354</v>
      </c>
      <c r="F12" s="21">
        <v>1097553</v>
      </c>
      <c r="G12" s="21">
        <v>1653692</v>
      </c>
      <c r="H12" s="21">
        <f t="shared" si="2"/>
        <v>5618561</v>
      </c>
      <c r="I12" s="21">
        <v>377171</v>
      </c>
      <c r="J12" s="21">
        <v>495039</v>
      </c>
      <c r="K12" s="21">
        <v>2011375</v>
      </c>
      <c r="L12" s="21">
        <v>1197704</v>
      </c>
      <c r="M12" s="21">
        <v>1537272</v>
      </c>
      <c r="N12" s="21">
        <v>5357619</v>
      </c>
      <c r="O12" s="21">
        <v>328694</v>
      </c>
      <c r="P12" s="21">
        <v>448686</v>
      </c>
      <c r="Q12" s="21">
        <v>1860408</v>
      </c>
      <c r="R12" s="21">
        <v>1303259</v>
      </c>
      <c r="S12" s="21">
        <v>1416572</v>
      </c>
      <c r="T12" s="21">
        <f>+U12+V12+W12+X12+Y12</f>
        <v>1699194</v>
      </c>
      <c r="U12" s="21">
        <v>143441</v>
      </c>
      <c r="V12" s="21">
        <v>167442</v>
      </c>
      <c r="W12" s="21">
        <v>522899</v>
      </c>
      <c r="X12" s="21">
        <v>428995</v>
      </c>
      <c r="Y12" s="21">
        <v>436417</v>
      </c>
      <c r="Z12" s="17">
        <f t="shared" si="3"/>
        <v>3655217</v>
      </c>
      <c r="AA12" s="22">
        <v>389668</v>
      </c>
      <c r="AB12" s="22">
        <v>337924</v>
      </c>
      <c r="AC12" s="22">
        <v>1126352</v>
      </c>
      <c r="AD12" s="22">
        <v>931226</v>
      </c>
      <c r="AE12" s="22">
        <v>870047</v>
      </c>
      <c r="AF12" s="16">
        <f t="shared" si="4"/>
        <v>5805365</v>
      </c>
      <c r="AG12" s="21">
        <v>672723</v>
      </c>
      <c r="AH12" s="21">
        <v>461380</v>
      </c>
      <c r="AI12" s="21">
        <v>1581412</v>
      </c>
      <c r="AJ12" s="21">
        <v>1504598</v>
      </c>
      <c r="AK12" s="21">
        <v>1585252</v>
      </c>
      <c r="AL12" s="16">
        <f t="shared" si="8"/>
        <v>6730802.1086914297</v>
      </c>
      <c r="AM12" s="21">
        <v>744721.75482617842</v>
      </c>
      <c r="AN12" s="21">
        <v>532080.75772040267</v>
      </c>
      <c r="AO12" s="21">
        <v>1733392.6449573399</v>
      </c>
      <c r="AP12" s="21">
        <v>1731159.2628648281</v>
      </c>
      <c r="AQ12" s="21">
        <v>1989447.6883226798</v>
      </c>
      <c r="AR12" s="18"/>
      <c r="AS12" s="18"/>
      <c r="AT12" s="18"/>
      <c r="AU12" s="18"/>
    </row>
    <row r="13" spans="1:47" ht="12.75" customHeight="1">
      <c r="A13" s="11" t="s">
        <v>13</v>
      </c>
      <c r="B13" s="16">
        <f t="shared" si="7"/>
        <v>3017262</v>
      </c>
      <c r="C13" s="16">
        <f>SUM(C14:C16)</f>
        <v>235151</v>
      </c>
      <c r="D13" s="16">
        <f>SUM(D14:D16)</f>
        <v>277982</v>
      </c>
      <c r="E13" s="16">
        <f>SUM(E14:E16)</f>
        <v>968519</v>
      </c>
      <c r="F13" s="16">
        <f>SUM(F14:F16)</f>
        <v>590617</v>
      </c>
      <c r="G13" s="16">
        <f>SUM(G14:G16)</f>
        <v>944993</v>
      </c>
      <c r="H13" s="16">
        <f t="shared" ref="H13:M13" si="9">+H14+H15+H16</f>
        <v>3279892</v>
      </c>
      <c r="I13" s="16">
        <f t="shared" si="9"/>
        <v>242886</v>
      </c>
      <c r="J13" s="16">
        <f t="shared" si="9"/>
        <v>315677</v>
      </c>
      <c r="K13" s="16">
        <f t="shared" si="9"/>
        <v>1142745</v>
      </c>
      <c r="L13" s="16">
        <f t="shared" si="9"/>
        <v>677824</v>
      </c>
      <c r="M13" s="16">
        <f t="shared" si="9"/>
        <v>900760</v>
      </c>
      <c r="N13" s="16">
        <v>3128148</v>
      </c>
      <c r="O13" s="16">
        <v>202876</v>
      </c>
      <c r="P13" s="16">
        <v>286317</v>
      </c>
      <c r="Q13" s="16">
        <v>1062289</v>
      </c>
      <c r="R13" s="16">
        <v>738951</v>
      </c>
      <c r="S13" s="16">
        <v>837715</v>
      </c>
      <c r="T13" s="16">
        <f>+T14+T15+T16</f>
        <v>1081410</v>
      </c>
      <c r="U13" s="16">
        <v>97890</v>
      </c>
      <c r="V13" s="16">
        <v>115819</v>
      </c>
      <c r="W13" s="16">
        <v>322942</v>
      </c>
      <c r="X13" s="16">
        <v>265546</v>
      </c>
      <c r="Y13" s="16">
        <v>279213</v>
      </c>
      <c r="Z13" s="17">
        <f t="shared" si="3"/>
        <v>2265587</v>
      </c>
      <c r="AA13" s="17">
        <v>265855</v>
      </c>
      <c r="AB13" s="17">
        <v>234902</v>
      </c>
      <c r="AC13" s="17">
        <v>675053</v>
      </c>
      <c r="AD13" s="17">
        <v>563613</v>
      </c>
      <c r="AE13" s="17">
        <v>526164</v>
      </c>
      <c r="AF13" s="16">
        <f t="shared" si="4"/>
        <v>3367206</v>
      </c>
      <c r="AG13" s="16">
        <v>424417</v>
      </c>
      <c r="AH13" s="16">
        <v>290187</v>
      </c>
      <c r="AI13" s="16">
        <v>884329</v>
      </c>
      <c r="AJ13" s="16">
        <v>853584</v>
      </c>
      <c r="AK13" s="16">
        <v>914689</v>
      </c>
      <c r="AL13" s="16">
        <f t="shared" si="8"/>
        <v>4332029.4041365366</v>
      </c>
      <c r="AM13" s="16">
        <v>517777.46909207798</v>
      </c>
      <c r="AN13" s="16">
        <v>363403.12508387404</v>
      </c>
      <c r="AO13" s="16">
        <v>1080308.5896548145</v>
      </c>
      <c r="AP13" s="16">
        <v>1090283.5924480492</v>
      </c>
      <c r="AQ13" s="16">
        <v>1280256.6278577209</v>
      </c>
      <c r="AR13" s="18"/>
      <c r="AS13" s="18"/>
      <c r="AT13" s="18"/>
      <c r="AU13" s="18"/>
    </row>
    <row r="14" spans="1:47" ht="12.75" customHeight="1">
      <c r="A14" s="20" t="s">
        <v>14</v>
      </c>
      <c r="B14" s="21">
        <f t="shared" si="7"/>
        <v>837104</v>
      </c>
      <c r="C14" s="21">
        <v>57345</v>
      </c>
      <c r="D14" s="21">
        <v>65248</v>
      </c>
      <c r="E14" s="21">
        <v>244861</v>
      </c>
      <c r="F14" s="21">
        <v>152833</v>
      </c>
      <c r="G14" s="21">
        <v>316817</v>
      </c>
      <c r="H14" s="21">
        <f>+I14+J14+K14+L14+M14</f>
        <v>904460</v>
      </c>
      <c r="I14" s="21">
        <v>60200</v>
      </c>
      <c r="J14" s="21">
        <v>79664</v>
      </c>
      <c r="K14" s="21">
        <v>281825</v>
      </c>
      <c r="L14" s="21">
        <v>176379</v>
      </c>
      <c r="M14" s="21">
        <v>306392</v>
      </c>
      <c r="N14" s="21">
        <v>891976</v>
      </c>
      <c r="O14" s="21">
        <v>56343</v>
      </c>
      <c r="P14" s="21">
        <v>71269</v>
      </c>
      <c r="Q14" s="21">
        <v>275302</v>
      </c>
      <c r="R14" s="21">
        <v>194512</v>
      </c>
      <c r="S14" s="21">
        <v>294550</v>
      </c>
      <c r="T14" s="21">
        <f>+U14+V14+W14+X14+Y14</f>
        <v>357952</v>
      </c>
      <c r="U14" s="21">
        <v>27495</v>
      </c>
      <c r="V14" s="21">
        <v>30839</v>
      </c>
      <c r="W14" s="21">
        <v>91564</v>
      </c>
      <c r="X14" s="21">
        <v>82793</v>
      </c>
      <c r="Y14" s="21">
        <v>125261</v>
      </c>
      <c r="Z14" s="17">
        <f t="shared" si="3"/>
        <v>162700</v>
      </c>
      <c r="AA14" s="22">
        <v>14361</v>
      </c>
      <c r="AB14" s="22">
        <v>11193</v>
      </c>
      <c r="AC14" s="22">
        <v>40601</v>
      </c>
      <c r="AD14" s="22">
        <v>39849</v>
      </c>
      <c r="AE14" s="22">
        <v>56696</v>
      </c>
      <c r="AF14" s="16">
        <f t="shared" si="4"/>
        <v>714292</v>
      </c>
      <c r="AG14" s="21">
        <v>85328</v>
      </c>
      <c r="AH14" s="21">
        <v>57584</v>
      </c>
      <c r="AI14" s="21">
        <v>156812</v>
      </c>
      <c r="AJ14" s="21">
        <v>170934</v>
      </c>
      <c r="AK14" s="21">
        <v>243634</v>
      </c>
      <c r="AL14" s="16">
        <v>1092247.5323487469</v>
      </c>
      <c r="AM14" s="21">
        <v>135634.38612049114</v>
      </c>
      <c r="AN14" s="21">
        <v>83521.855456463847</v>
      </c>
      <c r="AO14" s="21">
        <v>227646.17469469309</v>
      </c>
      <c r="AP14" s="21">
        <v>256727.68661532493</v>
      </c>
      <c r="AQ14" s="21">
        <v>388717.42946177389</v>
      </c>
      <c r="AR14" s="18"/>
      <c r="AS14" s="18"/>
      <c r="AT14" s="18"/>
      <c r="AU14" s="18"/>
    </row>
    <row r="15" spans="1:47" ht="12.75" customHeight="1">
      <c r="A15" s="20" t="s">
        <v>15</v>
      </c>
      <c r="B15" s="21">
        <f t="shared" si="7"/>
        <v>2146448</v>
      </c>
      <c r="C15" s="21">
        <v>176750</v>
      </c>
      <c r="D15" s="21">
        <v>210775</v>
      </c>
      <c r="E15" s="21">
        <v>711765</v>
      </c>
      <c r="F15" s="21">
        <v>427250</v>
      </c>
      <c r="G15" s="21">
        <v>619908</v>
      </c>
      <c r="H15" s="21">
        <f>+I15+J15+K15+L15+M15</f>
        <v>2334987</v>
      </c>
      <c r="I15" s="21">
        <v>181300</v>
      </c>
      <c r="J15" s="21">
        <v>233622</v>
      </c>
      <c r="K15" s="21">
        <v>845199</v>
      </c>
      <c r="L15" s="21">
        <v>489862</v>
      </c>
      <c r="M15" s="21">
        <v>585004</v>
      </c>
      <c r="N15" s="21">
        <v>2186722</v>
      </c>
      <c r="O15" s="21">
        <v>144922</v>
      </c>
      <c r="P15" s="21">
        <v>212030</v>
      </c>
      <c r="Q15" s="21">
        <v>767861</v>
      </c>
      <c r="R15" s="21">
        <v>530133</v>
      </c>
      <c r="S15" s="21">
        <v>531776</v>
      </c>
      <c r="T15" s="21">
        <f>+U15+V15+W15+X15+Y15</f>
        <v>709772</v>
      </c>
      <c r="U15" s="21">
        <v>69917</v>
      </c>
      <c r="V15" s="21">
        <v>84109</v>
      </c>
      <c r="W15" s="21">
        <v>225965</v>
      </c>
      <c r="X15" s="21">
        <v>178697</v>
      </c>
      <c r="Y15" s="21">
        <v>151084</v>
      </c>
      <c r="Z15" s="17">
        <f t="shared" si="3"/>
        <v>2070980</v>
      </c>
      <c r="AA15" s="22">
        <v>249983</v>
      </c>
      <c r="AB15" s="22">
        <v>221774</v>
      </c>
      <c r="AC15" s="22">
        <v>622288</v>
      </c>
      <c r="AD15" s="22">
        <v>514284</v>
      </c>
      <c r="AE15" s="22">
        <v>462651</v>
      </c>
      <c r="AF15" s="16">
        <f t="shared" si="4"/>
        <v>2597210</v>
      </c>
      <c r="AG15" s="21">
        <v>336399</v>
      </c>
      <c r="AH15" s="21">
        <v>230398</v>
      </c>
      <c r="AI15" s="21">
        <v>708222</v>
      </c>
      <c r="AJ15" s="21">
        <v>664097</v>
      </c>
      <c r="AK15" s="21">
        <v>658094</v>
      </c>
      <c r="AL15" s="16">
        <v>3153334.2714193859</v>
      </c>
      <c r="AM15" s="21">
        <v>377617.86163000728</v>
      </c>
      <c r="AN15" s="21">
        <v>276157.34967875708</v>
      </c>
      <c r="AO15" s="21">
        <v>821684.48013569717</v>
      </c>
      <c r="AP15" s="21">
        <v>806711.73277615849</v>
      </c>
      <c r="AQ15" s="21">
        <v>871162.84719876631</v>
      </c>
      <c r="AR15" s="18"/>
      <c r="AS15" s="18"/>
      <c r="AT15" s="18"/>
      <c r="AU15" s="18"/>
    </row>
    <row r="16" spans="1:47" ht="12.75" customHeight="1">
      <c r="A16" s="20" t="s">
        <v>16</v>
      </c>
      <c r="B16" s="21">
        <f t="shared" si="7"/>
        <v>33710</v>
      </c>
      <c r="C16" s="21">
        <v>1056</v>
      </c>
      <c r="D16" s="21">
        <v>1959</v>
      </c>
      <c r="E16" s="21">
        <v>11893</v>
      </c>
      <c r="F16" s="21">
        <v>10534</v>
      </c>
      <c r="G16" s="21">
        <v>8268</v>
      </c>
      <c r="H16" s="21">
        <f>+I16+J16+K16+L16+M16</f>
        <v>40445</v>
      </c>
      <c r="I16" s="21">
        <v>1386</v>
      </c>
      <c r="J16" s="21">
        <v>2391</v>
      </c>
      <c r="K16" s="21">
        <v>15721</v>
      </c>
      <c r="L16" s="21">
        <v>11583</v>
      </c>
      <c r="M16" s="21">
        <v>9364</v>
      </c>
      <c r="N16" s="21">
        <v>49450</v>
      </c>
      <c r="O16" s="21">
        <v>1611</v>
      </c>
      <c r="P16" s="21">
        <v>3018</v>
      </c>
      <c r="Q16" s="21">
        <v>19126</v>
      </c>
      <c r="R16" s="21">
        <v>14306</v>
      </c>
      <c r="S16" s="21">
        <v>11389</v>
      </c>
      <c r="T16" s="21">
        <f>+U16+V16+W16+X16+Y16</f>
        <v>13686</v>
      </c>
      <c r="U16" s="21">
        <v>478</v>
      </c>
      <c r="V16" s="21">
        <v>871</v>
      </c>
      <c r="W16" s="21">
        <v>5413</v>
      </c>
      <c r="X16" s="21">
        <v>4056</v>
      </c>
      <c r="Y16" s="21">
        <v>2868</v>
      </c>
      <c r="Z16" s="17">
        <f t="shared" si="3"/>
        <v>31907</v>
      </c>
      <c r="AA16" s="22">
        <v>1511</v>
      </c>
      <c r="AB16" s="22">
        <v>1935</v>
      </c>
      <c r="AC16" s="22">
        <v>12164</v>
      </c>
      <c r="AD16" s="22">
        <v>9480</v>
      </c>
      <c r="AE16" s="22">
        <v>6817</v>
      </c>
      <c r="AF16" s="16">
        <f t="shared" si="4"/>
        <v>55704</v>
      </c>
      <c r="AG16" s="21">
        <v>2690</v>
      </c>
      <c r="AH16" s="21">
        <v>2205</v>
      </c>
      <c r="AI16" s="21">
        <v>19295</v>
      </c>
      <c r="AJ16" s="21">
        <v>18553</v>
      </c>
      <c r="AK16" s="21">
        <v>12961</v>
      </c>
      <c r="AL16" s="16">
        <v>86447.600368403175</v>
      </c>
      <c r="AM16" s="21">
        <v>4525.221341579514</v>
      </c>
      <c r="AN16" s="21">
        <v>3723.9199486531725</v>
      </c>
      <c r="AO16" s="21">
        <v>30977.93482442425</v>
      </c>
      <c r="AP16" s="21">
        <v>26844.173056565713</v>
      </c>
      <c r="AQ16" s="21">
        <v>20376.351197180513</v>
      </c>
      <c r="AR16" s="18"/>
      <c r="AS16" s="18"/>
      <c r="AT16" s="18"/>
      <c r="AU16" s="18"/>
    </row>
    <row r="17" spans="1:47" s="15" customFormat="1" ht="12.75" customHeight="1">
      <c r="A17" s="11" t="s">
        <v>17</v>
      </c>
      <c r="B17" s="16">
        <f t="shared" si="7"/>
        <v>247854</v>
      </c>
      <c r="C17" s="16">
        <f>SUM(C18:C35)</f>
        <v>11905</v>
      </c>
      <c r="D17" s="16">
        <f>SUM(D18:D35)</f>
        <v>16105</v>
      </c>
      <c r="E17" s="16">
        <f>SUM(E18:E35)</f>
        <v>80202</v>
      </c>
      <c r="F17" s="16">
        <f>SUM(F18:F35)</f>
        <v>69594</v>
      </c>
      <c r="G17" s="16">
        <f>SUM(G18:G35)</f>
        <v>70048</v>
      </c>
      <c r="H17" s="16">
        <f>+I17+J17+K17+L17+M17</f>
        <v>224100</v>
      </c>
      <c r="I17" s="16">
        <f>+I18+I19+I20+I21+I22+I23+I24+I25+I26+I27+I28+I29+I30+I31+I32+I33+I34+I35</f>
        <v>9932</v>
      </c>
      <c r="J17" s="16">
        <f>+J18+J19+J20+J21+J22+J23+J24+J25+J26+J27+J28+J29+J30+J31+J32+J33+J34+J35</f>
        <v>12357</v>
      </c>
      <c r="K17" s="16">
        <f>+K18+K19+K20+K21+K22+K23+K24+K25+K26+K27+K28+K29+K30+K31+K32+K33+K34+K35</f>
        <v>80414</v>
      </c>
      <c r="L17" s="16">
        <f>+L18+L19+L20+L21+L22+L23+L24+L25+L26+L27+L28+L29+L30+L31+L32+L33+L34+L35</f>
        <v>62327</v>
      </c>
      <c r="M17" s="16">
        <f>+M18+M19+M20+M21+M22+M23+M24+M25+M26+M27+M28+M29+M30+M31+M32+M33+M34+M35</f>
        <v>59070</v>
      </c>
      <c r="N17" s="16">
        <v>228545</v>
      </c>
      <c r="O17" s="16">
        <v>9166</v>
      </c>
      <c r="P17" s="16">
        <v>14885</v>
      </c>
      <c r="Q17" s="16">
        <v>85256</v>
      </c>
      <c r="R17" s="16">
        <v>63745</v>
      </c>
      <c r="S17" s="16">
        <v>55493</v>
      </c>
      <c r="T17" s="16">
        <v>63073</v>
      </c>
      <c r="U17" s="16">
        <v>3793</v>
      </c>
      <c r="V17" s="16">
        <v>4251</v>
      </c>
      <c r="W17" s="16">
        <v>27615</v>
      </c>
      <c r="X17" s="16">
        <v>14614</v>
      </c>
      <c r="Y17" s="16">
        <v>12800</v>
      </c>
      <c r="Z17" s="17">
        <f t="shared" si="3"/>
        <v>166570</v>
      </c>
      <c r="AA17" s="17">
        <v>11648</v>
      </c>
      <c r="AB17" s="17">
        <v>12103</v>
      </c>
      <c r="AC17" s="17">
        <v>59756</v>
      </c>
      <c r="AD17" s="17">
        <v>43779</v>
      </c>
      <c r="AE17" s="17">
        <v>39284</v>
      </c>
      <c r="AF17" s="16">
        <f t="shared" si="4"/>
        <v>269350</v>
      </c>
      <c r="AG17" s="16">
        <v>20924</v>
      </c>
      <c r="AH17" s="16">
        <v>18462</v>
      </c>
      <c r="AI17" s="16">
        <v>73857</v>
      </c>
      <c r="AJ17" s="16">
        <v>80318</v>
      </c>
      <c r="AK17" s="16">
        <v>75789</v>
      </c>
      <c r="AL17" s="16">
        <v>408798.7192563999</v>
      </c>
      <c r="AM17" s="16">
        <v>31306.438148902267</v>
      </c>
      <c r="AN17" s="16">
        <v>26625.469649110884</v>
      </c>
      <c r="AO17" s="16">
        <v>115592.06444666229</v>
      </c>
      <c r="AP17" s="16">
        <v>119181.63047825969</v>
      </c>
      <c r="AQ17" s="16">
        <v>116093.1165334648</v>
      </c>
      <c r="AR17" s="14"/>
      <c r="AS17" s="14"/>
      <c r="AT17" s="14"/>
      <c r="AU17" s="14"/>
    </row>
    <row r="18" spans="1:47" ht="12.75" customHeight="1">
      <c r="A18" s="20" t="s">
        <v>18</v>
      </c>
      <c r="B18" s="21">
        <f>+C18+D18+E18+F18+G18</f>
        <v>1950</v>
      </c>
      <c r="C18" s="23">
        <v>153</v>
      </c>
      <c r="D18" s="21">
        <v>156</v>
      </c>
      <c r="E18" s="21">
        <v>496</v>
      </c>
      <c r="F18" s="21">
        <v>496</v>
      </c>
      <c r="G18" s="21">
        <v>649</v>
      </c>
      <c r="H18" s="21">
        <f>+I18+J18+K18+L18+M18</f>
        <v>1681</v>
      </c>
      <c r="I18" s="21">
        <v>139</v>
      </c>
      <c r="J18" s="21">
        <v>83</v>
      </c>
      <c r="K18" s="21">
        <v>648</v>
      </c>
      <c r="L18" s="21">
        <v>350</v>
      </c>
      <c r="M18" s="21">
        <v>461</v>
      </c>
      <c r="N18" s="21">
        <v>1128</v>
      </c>
      <c r="O18" s="21">
        <v>87</v>
      </c>
      <c r="P18" s="21">
        <v>72</v>
      </c>
      <c r="Q18" s="21">
        <v>488</v>
      </c>
      <c r="R18" s="21">
        <v>238</v>
      </c>
      <c r="S18" s="21">
        <v>243</v>
      </c>
      <c r="T18" s="21">
        <f>+U18+V18+W18+X18+Y18</f>
        <v>179</v>
      </c>
      <c r="U18" s="21">
        <v>2</v>
      </c>
      <c r="V18" s="21">
        <v>22</v>
      </c>
      <c r="W18" s="21">
        <v>57</v>
      </c>
      <c r="X18" s="21">
        <v>37</v>
      </c>
      <c r="Y18" s="21">
        <v>61</v>
      </c>
      <c r="Z18" s="17">
        <f t="shared" si="3"/>
        <v>1480</v>
      </c>
      <c r="AA18" s="22">
        <v>220</v>
      </c>
      <c r="AB18" s="22">
        <v>162</v>
      </c>
      <c r="AC18" s="22">
        <v>353</v>
      </c>
      <c r="AD18" s="22">
        <v>235</v>
      </c>
      <c r="AE18" s="22">
        <v>510</v>
      </c>
      <c r="AF18" s="16">
        <f t="shared" si="4"/>
        <v>2598</v>
      </c>
      <c r="AG18" s="21">
        <v>476</v>
      </c>
      <c r="AH18" s="21">
        <v>335</v>
      </c>
      <c r="AI18" s="21">
        <v>453</v>
      </c>
      <c r="AJ18" s="21">
        <v>550</v>
      </c>
      <c r="AK18" s="21">
        <v>784</v>
      </c>
      <c r="AL18" s="16">
        <v>2754.5703182509533</v>
      </c>
      <c r="AM18" s="21">
        <v>424.72754673463686</v>
      </c>
      <c r="AN18" s="21">
        <v>287.28377009566225</v>
      </c>
      <c r="AO18" s="21">
        <v>558.82950209725664</v>
      </c>
      <c r="AP18" s="21">
        <v>571.36946991335606</v>
      </c>
      <c r="AQ18" s="21">
        <v>912.36002941004153</v>
      </c>
      <c r="AR18" s="18"/>
      <c r="AS18" s="18"/>
      <c r="AT18" s="18"/>
      <c r="AU18" s="18"/>
    </row>
    <row r="19" spans="1:47" ht="12.75" customHeight="1">
      <c r="A19" s="20" t="s">
        <v>19</v>
      </c>
      <c r="B19" s="21">
        <f t="shared" ref="B19:B35" si="10">+C19+D19+E19+F19+G19</f>
        <v>1733</v>
      </c>
      <c r="C19" s="23">
        <v>150</v>
      </c>
      <c r="D19" s="21">
        <v>105</v>
      </c>
      <c r="E19" s="21">
        <v>420</v>
      </c>
      <c r="F19" s="21">
        <v>594</v>
      </c>
      <c r="G19" s="21">
        <v>464</v>
      </c>
      <c r="H19" s="21">
        <f t="shared" ref="H19:H35" si="11">+I19+J19+K19+L19+M19</f>
        <v>2444</v>
      </c>
      <c r="I19" s="21">
        <v>205</v>
      </c>
      <c r="J19" s="21">
        <v>125</v>
      </c>
      <c r="K19" s="21">
        <v>602</v>
      </c>
      <c r="L19" s="21">
        <v>906</v>
      </c>
      <c r="M19" s="21">
        <v>606</v>
      </c>
      <c r="N19" s="21">
        <v>2430</v>
      </c>
      <c r="O19" s="21">
        <v>253</v>
      </c>
      <c r="P19" s="21">
        <v>137</v>
      </c>
      <c r="Q19" s="21">
        <v>597</v>
      </c>
      <c r="R19" s="21">
        <v>854</v>
      </c>
      <c r="S19" s="21">
        <v>589</v>
      </c>
      <c r="T19" s="21">
        <f t="shared" ref="T19:T35" si="12">+U19+V19+W19+X19+Y19</f>
        <v>799</v>
      </c>
      <c r="U19" s="21">
        <v>64</v>
      </c>
      <c r="V19" s="21">
        <v>44</v>
      </c>
      <c r="W19" s="21">
        <v>230</v>
      </c>
      <c r="X19" s="21">
        <v>266</v>
      </c>
      <c r="Y19" s="21">
        <v>195</v>
      </c>
      <c r="Z19" s="17">
        <f t="shared" si="3"/>
        <v>2273</v>
      </c>
      <c r="AA19" s="22">
        <v>245</v>
      </c>
      <c r="AB19" s="22">
        <v>164</v>
      </c>
      <c r="AC19" s="22">
        <v>502</v>
      </c>
      <c r="AD19" s="22">
        <v>779</v>
      </c>
      <c r="AE19" s="22">
        <v>583</v>
      </c>
      <c r="AF19" s="16">
        <f t="shared" si="4"/>
        <v>4065</v>
      </c>
      <c r="AG19" s="21">
        <v>467</v>
      </c>
      <c r="AH19" s="21">
        <v>207</v>
      </c>
      <c r="AI19" s="21">
        <v>992</v>
      </c>
      <c r="AJ19" s="21">
        <v>1230</v>
      </c>
      <c r="AK19" s="21">
        <v>1169</v>
      </c>
      <c r="AL19" s="16">
        <v>4873.9785716778824</v>
      </c>
      <c r="AM19" s="21">
        <v>552.66223440467616</v>
      </c>
      <c r="AN19" s="21">
        <v>250.72305886899161</v>
      </c>
      <c r="AO19" s="21">
        <v>1089.6333126508491</v>
      </c>
      <c r="AP19" s="21">
        <v>1479.4891853772795</v>
      </c>
      <c r="AQ19" s="21">
        <v>1501.4707803760862</v>
      </c>
      <c r="AR19" s="18"/>
      <c r="AS19" s="18"/>
      <c r="AT19" s="18"/>
      <c r="AU19" s="18"/>
    </row>
    <row r="20" spans="1:47" ht="12.75" customHeight="1">
      <c r="A20" s="20" t="s">
        <v>20</v>
      </c>
      <c r="B20" s="21">
        <f t="shared" si="10"/>
        <v>12612</v>
      </c>
      <c r="C20" s="23">
        <v>457</v>
      </c>
      <c r="D20" s="21">
        <v>515</v>
      </c>
      <c r="E20" s="21">
        <v>4409</v>
      </c>
      <c r="F20" s="21">
        <v>4280</v>
      </c>
      <c r="G20" s="21">
        <v>2951</v>
      </c>
      <c r="H20" s="21">
        <f t="shared" si="11"/>
        <v>12003</v>
      </c>
      <c r="I20" s="21">
        <v>325</v>
      </c>
      <c r="J20" s="21">
        <v>489</v>
      </c>
      <c r="K20" s="21">
        <v>4142</v>
      </c>
      <c r="L20" s="21">
        <v>4100</v>
      </c>
      <c r="M20" s="21">
        <v>2947</v>
      </c>
      <c r="N20" s="21">
        <v>12638</v>
      </c>
      <c r="O20" s="21">
        <v>344</v>
      </c>
      <c r="P20" s="21">
        <v>571</v>
      </c>
      <c r="Q20" s="21">
        <v>4712</v>
      </c>
      <c r="R20" s="21">
        <v>4319</v>
      </c>
      <c r="S20" s="21">
        <v>2692</v>
      </c>
      <c r="T20" s="21">
        <f t="shared" si="12"/>
        <v>3241</v>
      </c>
      <c r="U20" s="21">
        <v>100</v>
      </c>
      <c r="V20" s="21">
        <v>198</v>
      </c>
      <c r="W20" s="21">
        <v>1106</v>
      </c>
      <c r="X20" s="21">
        <v>1121</v>
      </c>
      <c r="Y20" s="21">
        <v>716</v>
      </c>
      <c r="Z20" s="17">
        <f t="shared" si="3"/>
        <v>6454</v>
      </c>
      <c r="AA20" s="22">
        <v>342</v>
      </c>
      <c r="AB20" s="22">
        <v>456</v>
      </c>
      <c r="AC20" s="22">
        <v>2154</v>
      </c>
      <c r="AD20" s="22">
        <v>2024</v>
      </c>
      <c r="AE20" s="22">
        <v>1478</v>
      </c>
      <c r="AF20" s="16">
        <f t="shared" si="4"/>
        <v>10862</v>
      </c>
      <c r="AG20" s="21">
        <v>552</v>
      </c>
      <c r="AH20" s="21">
        <v>542</v>
      </c>
      <c r="AI20" s="21">
        <v>2832</v>
      </c>
      <c r="AJ20" s="21">
        <v>3985</v>
      </c>
      <c r="AK20" s="21">
        <v>2951</v>
      </c>
      <c r="AL20" s="16">
        <v>22592.788318798681</v>
      </c>
      <c r="AM20" s="21">
        <v>1268.8741708062025</v>
      </c>
      <c r="AN20" s="21">
        <v>1214.7390220138964</v>
      </c>
      <c r="AO20" s="21">
        <v>6690.5509652834562</v>
      </c>
      <c r="AP20" s="21">
        <v>7596.9746282578653</v>
      </c>
      <c r="AQ20" s="21">
        <v>5821.6495324372618</v>
      </c>
      <c r="AR20" s="18"/>
      <c r="AS20" s="18"/>
      <c r="AT20" s="18"/>
      <c r="AU20" s="18"/>
    </row>
    <row r="21" spans="1:47" ht="12.75" customHeight="1">
      <c r="A21" s="20" t="s">
        <v>21</v>
      </c>
      <c r="B21" s="21">
        <f t="shared" si="10"/>
        <v>28304</v>
      </c>
      <c r="C21" s="23">
        <v>390</v>
      </c>
      <c r="D21" s="21">
        <v>1388</v>
      </c>
      <c r="E21" s="21">
        <v>6651</v>
      </c>
      <c r="F21" s="21">
        <v>10773</v>
      </c>
      <c r="G21" s="21">
        <v>9102</v>
      </c>
      <c r="H21" s="21">
        <f t="shared" si="11"/>
        <v>21226</v>
      </c>
      <c r="I21" s="21">
        <v>295</v>
      </c>
      <c r="J21" s="21">
        <v>813</v>
      </c>
      <c r="K21" s="21">
        <v>5717</v>
      </c>
      <c r="L21" s="21">
        <v>7266</v>
      </c>
      <c r="M21" s="21">
        <v>7135</v>
      </c>
      <c r="N21" s="21">
        <v>19389</v>
      </c>
      <c r="O21" s="21">
        <v>426</v>
      </c>
      <c r="P21" s="21">
        <v>990</v>
      </c>
      <c r="Q21" s="21">
        <v>5762</v>
      </c>
      <c r="R21" s="21">
        <v>6083</v>
      </c>
      <c r="S21" s="21">
        <v>6128</v>
      </c>
      <c r="T21" s="21">
        <f t="shared" si="12"/>
        <v>3665</v>
      </c>
      <c r="U21" s="21">
        <v>68</v>
      </c>
      <c r="V21" s="21">
        <v>245</v>
      </c>
      <c r="W21" s="21">
        <v>1178</v>
      </c>
      <c r="X21" s="21">
        <v>1059</v>
      </c>
      <c r="Y21" s="21">
        <v>1115</v>
      </c>
      <c r="Z21" s="17">
        <f t="shared" si="3"/>
        <v>3175</v>
      </c>
      <c r="AA21" s="22">
        <v>159</v>
      </c>
      <c r="AB21" s="22">
        <v>229</v>
      </c>
      <c r="AC21" s="22">
        <v>924</v>
      </c>
      <c r="AD21" s="22">
        <v>805</v>
      </c>
      <c r="AE21" s="22">
        <v>1058</v>
      </c>
      <c r="AF21" s="16">
        <f t="shared" si="4"/>
        <v>10793</v>
      </c>
      <c r="AG21" s="21">
        <v>444</v>
      </c>
      <c r="AH21" s="21">
        <v>534</v>
      </c>
      <c r="AI21" s="21">
        <v>2205</v>
      </c>
      <c r="AJ21" s="21">
        <v>2754</v>
      </c>
      <c r="AK21" s="21">
        <v>4856</v>
      </c>
      <c r="AL21" s="16">
        <v>11474.258966224597</v>
      </c>
      <c r="AM21" s="21">
        <v>379.08116412554875</v>
      </c>
      <c r="AN21" s="21">
        <v>666.65147843298246</v>
      </c>
      <c r="AO21" s="21">
        <v>1997.0570407459693</v>
      </c>
      <c r="AP21" s="21">
        <v>2693.9787730972107</v>
      </c>
      <c r="AQ21" s="21">
        <v>5737.4905098228874</v>
      </c>
      <c r="AR21" s="18"/>
      <c r="AS21" s="18"/>
      <c r="AT21" s="18"/>
      <c r="AU21" s="18"/>
    </row>
    <row r="22" spans="1:47" ht="12.75" customHeight="1">
      <c r="A22" s="20" t="s">
        <v>22</v>
      </c>
      <c r="B22" s="21">
        <f t="shared" si="10"/>
        <v>5630</v>
      </c>
      <c r="C22" s="23">
        <v>376</v>
      </c>
      <c r="D22" s="21">
        <v>441</v>
      </c>
      <c r="E22" s="21">
        <v>1366</v>
      </c>
      <c r="F22" s="21">
        <v>1738</v>
      </c>
      <c r="G22" s="21">
        <v>1709</v>
      </c>
      <c r="H22" s="21">
        <f t="shared" si="11"/>
        <v>3251</v>
      </c>
      <c r="I22" s="21">
        <v>161</v>
      </c>
      <c r="J22" s="21">
        <v>217</v>
      </c>
      <c r="K22" s="21">
        <v>848</v>
      </c>
      <c r="L22" s="21">
        <v>935</v>
      </c>
      <c r="M22" s="21">
        <v>1090</v>
      </c>
      <c r="N22" s="21">
        <v>1632</v>
      </c>
      <c r="O22" s="21">
        <v>60</v>
      </c>
      <c r="P22" s="21">
        <v>85</v>
      </c>
      <c r="Q22" s="21">
        <v>530</v>
      </c>
      <c r="R22" s="21">
        <v>488</v>
      </c>
      <c r="S22" s="21">
        <v>469</v>
      </c>
      <c r="T22" s="21">
        <f t="shared" si="12"/>
        <v>253</v>
      </c>
      <c r="U22" s="21">
        <v>8</v>
      </c>
      <c r="V22" s="21">
        <v>24</v>
      </c>
      <c r="W22" s="21">
        <v>61</v>
      </c>
      <c r="X22" s="21">
        <v>68</v>
      </c>
      <c r="Y22" s="21">
        <v>92</v>
      </c>
      <c r="Z22" s="17">
        <f t="shared" si="3"/>
        <v>2866</v>
      </c>
      <c r="AA22" s="22">
        <v>291</v>
      </c>
      <c r="AB22" s="22">
        <v>256</v>
      </c>
      <c r="AC22" s="22">
        <v>600</v>
      </c>
      <c r="AD22" s="22">
        <v>681</v>
      </c>
      <c r="AE22" s="22">
        <v>1038</v>
      </c>
      <c r="AF22" s="16">
        <f t="shared" si="4"/>
        <v>5145</v>
      </c>
      <c r="AG22" s="21">
        <v>617</v>
      </c>
      <c r="AH22" s="21">
        <v>495</v>
      </c>
      <c r="AI22" s="21">
        <v>924</v>
      </c>
      <c r="AJ22" s="21">
        <v>1257</v>
      </c>
      <c r="AK22" s="21">
        <v>1852</v>
      </c>
      <c r="AL22" s="16">
        <v>5181.5559426622749</v>
      </c>
      <c r="AM22" s="21">
        <v>600.82449812985055</v>
      </c>
      <c r="AN22" s="21">
        <v>462.80912727202679</v>
      </c>
      <c r="AO22" s="21">
        <v>864.00431846651554</v>
      </c>
      <c r="AP22" s="21">
        <v>1214.7878922229315</v>
      </c>
      <c r="AQ22" s="21">
        <v>2039.1301065709508</v>
      </c>
      <c r="AR22" s="18"/>
      <c r="AS22" s="18"/>
      <c r="AT22" s="18"/>
      <c r="AU22" s="18"/>
    </row>
    <row r="23" spans="1:47" ht="12.75" customHeight="1">
      <c r="A23" s="20" t="s">
        <v>23</v>
      </c>
      <c r="B23" s="21">
        <f t="shared" si="10"/>
        <v>3615</v>
      </c>
      <c r="C23" s="23">
        <v>145</v>
      </c>
      <c r="D23" s="21">
        <v>165</v>
      </c>
      <c r="E23" s="21">
        <v>1175</v>
      </c>
      <c r="F23" s="21">
        <v>1290</v>
      </c>
      <c r="G23" s="21">
        <v>840</v>
      </c>
      <c r="H23" s="21">
        <f t="shared" si="11"/>
        <v>4736</v>
      </c>
      <c r="I23" s="21">
        <v>125</v>
      </c>
      <c r="J23" s="21">
        <v>200</v>
      </c>
      <c r="K23" s="21">
        <v>1896</v>
      </c>
      <c r="L23" s="21">
        <v>1462</v>
      </c>
      <c r="M23" s="21">
        <v>1053</v>
      </c>
      <c r="N23" s="21">
        <v>4126</v>
      </c>
      <c r="O23" s="21">
        <v>95</v>
      </c>
      <c r="P23" s="21">
        <v>204</v>
      </c>
      <c r="Q23" s="21">
        <v>1614</v>
      </c>
      <c r="R23" s="21">
        <v>1305</v>
      </c>
      <c r="S23" s="21">
        <v>908</v>
      </c>
      <c r="T23" s="21">
        <f t="shared" si="12"/>
        <v>1144</v>
      </c>
      <c r="U23" s="21">
        <v>28</v>
      </c>
      <c r="V23" s="21">
        <v>94</v>
      </c>
      <c r="W23" s="21">
        <v>479</v>
      </c>
      <c r="X23" s="21">
        <v>345</v>
      </c>
      <c r="Y23" s="21">
        <v>198</v>
      </c>
      <c r="Z23" s="17">
        <f t="shared" si="3"/>
        <v>2847</v>
      </c>
      <c r="AA23" s="22">
        <v>139</v>
      </c>
      <c r="AB23" s="22">
        <v>217</v>
      </c>
      <c r="AC23" s="22">
        <v>1060</v>
      </c>
      <c r="AD23" s="22">
        <v>782</v>
      </c>
      <c r="AE23" s="22">
        <v>649</v>
      </c>
      <c r="AF23" s="16">
        <f t="shared" si="4"/>
        <v>6153</v>
      </c>
      <c r="AG23" s="21">
        <v>331</v>
      </c>
      <c r="AH23" s="21">
        <v>310</v>
      </c>
      <c r="AI23" s="21">
        <v>2353</v>
      </c>
      <c r="AJ23" s="21">
        <v>1822</v>
      </c>
      <c r="AK23" s="21">
        <v>1337</v>
      </c>
      <c r="AL23" s="16">
        <v>16006.206748582581</v>
      </c>
      <c r="AM23" s="21">
        <v>1033.7553349433206</v>
      </c>
      <c r="AN23" s="21">
        <v>844.21210467788933</v>
      </c>
      <c r="AO23" s="21">
        <v>6881.8255154613316</v>
      </c>
      <c r="AP23" s="21">
        <v>4292.018765867143</v>
      </c>
      <c r="AQ23" s="21">
        <v>2954.395027632896</v>
      </c>
      <c r="AR23" s="18"/>
      <c r="AS23" s="18"/>
      <c r="AT23" s="18"/>
      <c r="AU23" s="18"/>
    </row>
    <row r="24" spans="1:47" ht="12.75" customHeight="1">
      <c r="A24" s="20" t="s">
        <v>24</v>
      </c>
      <c r="B24" s="21">
        <f t="shared" si="10"/>
        <v>4040</v>
      </c>
      <c r="C24" s="23">
        <v>416</v>
      </c>
      <c r="D24" s="21">
        <v>316</v>
      </c>
      <c r="E24" s="21">
        <v>791</v>
      </c>
      <c r="F24" s="21">
        <v>1006</v>
      </c>
      <c r="G24" s="21">
        <v>1511</v>
      </c>
      <c r="H24" s="21">
        <f t="shared" si="11"/>
        <v>3468</v>
      </c>
      <c r="I24" s="21">
        <v>309</v>
      </c>
      <c r="J24" s="21">
        <v>220</v>
      </c>
      <c r="K24" s="21">
        <v>773</v>
      </c>
      <c r="L24" s="21">
        <v>837</v>
      </c>
      <c r="M24" s="21">
        <v>1329</v>
      </c>
      <c r="N24" s="21">
        <v>3877</v>
      </c>
      <c r="O24" s="21">
        <v>268</v>
      </c>
      <c r="P24" s="21">
        <v>243</v>
      </c>
      <c r="Q24" s="21">
        <v>632</v>
      </c>
      <c r="R24" s="21">
        <v>1201</v>
      </c>
      <c r="S24" s="21">
        <v>1533</v>
      </c>
      <c r="T24" s="21">
        <f t="shared" si="12"/>
        <v>577</v>
      </c>
      <c r="U24" s="21">
        <v>73</v>
      </c>
      <c r="V24" s="21">
        <v>36</v>
      </c>
      <c r="W24" s="21">
        <v>97</v>
      </c>
      <c r="X24" s="21">
        <v>133</v>
      </c>
      <c r="Y24" s="21">
        <v>238</v>
      </c>
      <c r="Z24" s="17">
        <f t="shared" si="3"/>
        <v>2599</v>
      </c>
      <c r="AA24" s="22">
        <v>468</v>
      </c>
      <c r="AB24" s="22">
        <v>225</v>
      </c>
      <c r="AC24" s="22">
        <v>501</v>
      </c>
      <c r="AD24" s="22">
        <v>552</v>
      </c>
      <c r="AE24" s="22">
        <v>853</v>
      </c>
      <c r="AF24" s="16">
        <f t="shared" si="4"/>
        <v>7972</v>
      </c>
      <c r="AG24" s="21">
        <v>1204</v>
      </c>
      <c r="AH24" s="21">
        <v>674</v>
      </c>
      <c r="AI24" s="21">
        <v>1325</v>
      </c>
      <c r="AJ24" s="21">
        <v>2033</v>
      </c>
      <c r="AK24" s="21">
        <v>2736</v>
      </c>
      <c r="AL24" s="16">
        <v>9185.6781739226517</v>
      </c>
      <c r="AM24" s="21">
        <v>1143.0105776171529</v>
      </c>
      <c r="AN24" s="21">
        <v>753.29755122750305</v>
      </c>
      <c r="AO24" s="21">
        <v>1716.2046755258082</v>
      </c>
      <c r="AP24" s="21">
        <v>2246.678294393786</v>
      </c>
      <c r="AQ24" s="21">
        <v>3326.4870751584017</v>
      </c>
      <c r="AR24" s="18"/>
      <c r="AS24" s="18"/>
      <c r="AT24" s="18"/>
      <c r="AU24" s="18"/>
    </row>
    <row r="25" spans="1:47" ht="12.75" customHeight="1">
      <c r="A25" s="20" t="s">
        <v>25</v>
      </c>
      <c r="B25" s="21">
        <f t="shared" si="10"/>
        <v>7878</v>
      </c>
      <c r="C25" s="23">
        <v>245</v>
      </c>
      <c r="D25" s="21">
        <v>370</v>
      </c>
      <c r="E25" s="21">
        <v>2750</v>
      </c>
      <c r="F25" s="21">
        <v>2930</v>
      </c>
      <c r="G25" s="21">
        <v>1583</v>
      </c>
      <c r="H25" s="21">
        <f t="shared" si="11"/>
        <v>8351</v>
      </c>
      <c r="I25" s="21">
        <v>226</v>
      </c>
      <c r="J25" s="21">
        <v>343</v>
      </c>
      <c r="K25" s="21">
        <v>2848</v>
      </c>
      <c r="L25" s="21">
        <v>3055</v>
      </c>
      <c r="M25" s="21">
        <v>1879</v>
      </c>
      <c r="N25" s="21">
        <v>9038</v>
      </c>
      <c r="O25" s="21">
        <v>207</v>
      </c>
      <c r="P25" s="21">
        <v>453</v>
      </c>
      <c r="Q25" s="21">
        <v>3453</v>
      </c>
      <c r="R25" s="21">
        <v>3056</v>
      </c>
      <c r="S25" s="21">
        <v>1869</v>
      </c>
      <c r="T25" s="21">
        <f t="shared" si="12"/>
        <v>2342</v>
      </c>
      <c r="U25" s="21">
        <v>72</v>
      </c>
      <c r="V25" s="21">
        <v>160</v>
      </c>
      <c r="W25" s="21">
        <v>919</v>
      </c>
      <c r="X25" s="21">
        <v>766</v>
      </c>
      <c r="Y25" s="21">
        <v>425</v>
      </c>
      <c r="Z25" s="17">
        <f t="shared" si="3"/>
        <v>6639</v>
      </c>
      <c r="AA25" s="22">
        <v>449</v>
      </c>
      <c r="AB25" s="22">
        <v>514</v>
      </c>
      <c r="AC25" s="22">
        <v>2254</v>
      </c>
      <c r="AD25" s="22">
        <v>2005</v>
      </c>
      <c r="AE25" s="22">
        <v>1417</v>
      </c>
      <c r="AF25" s="16">
        <f t="shared" si="4"/>
        <v>13487</v>
      </c>
      <c r="AG25" s="21">
        <v>1031</v>
      </c>
      <c r="AH25" s="21">
        <v>817</v>
      </c>
      <c r="AI25" s="21">
        <v>4431</v>
      </c>
      <c r="AJ25" s="21">
        <v>4444</v>
      </c>
      <c r="AK25" s="21">
        <v>2764</v>
      </c>
      <c r="AL25" s="16">
        <v>29988.248608810944</v>
      </c>
      <c r="AM25" s="21">
        <v>2669.2616626126446</v>
      </c>
      <c r="AN25" s="21">
        <v>1891.0745550242432</v>
      </c>
      <c r="AO25" s="21">
        <v>10567.214868730181</v>
      </c>
      <c r="AP25" s="21">
        <v>8943.4935125326556</v>
      </c>
      <c r="AQ25" s="21">
        <v>5917.2040099112246</v>
      </c>
      <c r="AR25" s="18"/>
      <c r="AS25" s="18"/>
      <c r="AT25" s="18"/>
      <c r="AU25" s="18"/>
    </row>
    <row r="26" spans="1:47" ht="12.75" customHeight="1">
      <c r="A26" s="20" t="s">
        <v>26</v>
      </c>
      <c r="B26" s="21">
        <f t="shared" si="10"/>
        <v>10087</v>
      </c>
      <c r="C26" s="23">
        <v>303</v>
      </c>
      <c r="D26" s="21">
        <v>224</v>
      </c>
      <c r="E26" s="21">
        <v>7054</v>
      </c>
      <c r="F26" s="21">
        <v>1803</v>
      </c>
      <c r="G26" s="21">
        <v>703</v>
      </c>
      <c r="H26" s="21">
        <f t="shared" si="11"/>
        <v>12406</v>
      </c>
      <c r="I26" s="21">
        <v>620</v>
      </c>
      <c r="J26" s="21">
        <v>141</v>
      </c>
      <c r="K26" s="21">
        <v>9423</v>
      </c>
      <c r="L26" s="21">
        <v>1505</v>
      </c>
      <c r="M26" s="21">
        <v>717</v>
      </c>
      <c r="N26" s="21">
        <v>17534</v>
      </c>
      <c r="O26" s="21">
        <v>769</v>
      </c>
      <c r="P26" s="21">
        <v>1116</v>
      </c>
      <c r="Q26" s="21">
        <v>12597</v>
      </c>
      <c r="R26" s="21">
        <v>2187</v>
      </c>
      <c r="S26" s="21">
        <v>865</v>
      </c>
      <c r="T26" s="21">
        <f t="shared" si="12"/>
        <v>10746</v>
      </c>
      <c r="U26" s="21">
        <v>671</v>
      </c>
      <c r="V26" s="21">
        <v>177</v>
      </c>
      <c r="W26" s="21">
        <v>8555</v>
      </c>
      <c r="X26" s="21">
        <v>836</v>
      </c>
      <c r="Y26" s="21">
        <v>507</v>
      </c>
      <c r="Z26" s="17">
        <f t="shared" si="3"/>
        <v>18954</v>
      </c>
      <c r="AA26" s="22">
        <v>932</v>
      </c>
      <c r="AB26" s="22">
        <v>563</v>
      </c>
      <c r="AC26" s="22">
        <v>11271</v>
      </c>
      <c r="AD26" s="22">
        <v>3763</v>
      </c>
      <c r="AE26" s="22">
        <v>2425</v>
      </c>
      <c r="AF26" s="16">
        <f t="shared" si="4"/>
        <v>28893</v>
      </c>
      <c r="AG26" s="21">
        <v>1425</v>
      </c>
      <c r="AH26" s="21">
        <v>996</v>
      </c>
      <c r="AI26" s="21">
        <v>11188</v>
      </c>
      <c r="AJ26" s="21">
        <v>9071</v>
      </c>
      <c r="AK26" s="21">
        <v>6213</v>
      </c>
      <c r="AL26" s="16">
        <v>32456.456375048441</v>
      </c>
      <c r="AM26" s="21">
        <v>1548.3635391908897</v>
      </c>
      <c r="AN26" s="21">
        <v>1108.6541460053879</v>
      </c>
      <c r="AO26" s="21">
        <v>11480.632846543163</v>
      </c>
      <c r="AP26" s="21">
        <v>10752.666966393321</v>
      </c>
      <c r="AQ26" s="21">
        <v>7566.1388769156856</v>
      </c>
      <c r="AR26" s="18"/>
      <c r="AS26" s="18"/>
      <c r="AT26" s="18"/>
      <c r="AU26" s="18"/>
    </row>
    <row r="27" spans="1:47" ht="12.75" customHeight="1">
      <c r="A27" s="20" t="s">
        <v>27</v>
      </c>
      <c r="B27" s="21">
        <f t="shared" si="10"/>
        <v>2876</v>
      </c>
      <c r="C27" s="23">
        <v>66</v>
      </c>
      <c r="D27" s="21">
        <v>125</v>
      </c>
      <c r="E27" s="21">
        <v>1072</v>
      </c>
      <c r="F27" s="21">
        <v>1065</v>
      </c>
      <c r="G27" s="21">
        <v>548</v>
      </c>
      <c r="H27" s="21">
        <f t="shared" si="11"/>
        <v>3630</v>
      </c>
      <c r="I27" s="21">
        <v>110</v>
      </c>
      <c r="J27" s="21">
        <v>259</v>
      </c>
      <c r="K27" s="21">
        <v>1327</v>
      </c>
      <c r="L27" s="21">
        <v>1116</v>
      </c>
      <c r="M27" s="21">
        <v>818</v>
      </c>
      <c r="N27" s="21">
        <v>3432</v>
      </c>
      <c r="O27" s="21">
        <v>69</v>
      </c>
      <c r="P27" s="21">
        <v>263</v>
      </c>
      <c r="Q27" s="21">
        <v>1237</v>
      </c>
      <c r="R27" s="21">
        <v>1091</v>
      </c>
      <c r="S27" s="21">
        <v>772</v>
      </c>
      <c r="T27" s="21">
        <f t="shared" si="12"/>
        <v>976</v>
      </c>
      <c r="U27" s="21">
        <v>32</v>
      </c>
      <c r="V27" s="21">
        <v>87</v>
      </c>
      <c r="W27" s="21">
        <v>352</v>
      </c>
      <c r="X27" s="21">
        <v>342</v>
      </c>
      <c r="Y27" s="21">
        <v>163</v>
      </c>
      <c r="Z27" s="17">
        <f t="shared" si="3"/>
        <v>3291</v>
      </c>
      <c r="AA27" s="22">
        <v>154</v>
      </c>
      <c r="AB27" s="22">
        <v>158</v>
      </c>
      <c r="AC27" s="22">
        <v>1229</v>
      </c>
      <c r="AD27" s="22">
        <v>997</v>
      </c>
      <c r="AE27" s="22">
        <v>753</v>
      </c>
      <c r="AF27" s="16">
        <f t="shared" si="4"/>
        <v>5279</v>
      </c>
      <c r="AG27" s="21">
        <v>298</v>
      </c>
      <c r="AH27" s="21">
        <v>261</v>
      </c>
      <c r="AI27" s="21">
        <v>1958</v>
      </c>
      <c r="AJ27" s="21">
        <v>1624</v>
      </c>
      <c r="AK27" s="21">
        <v>1138</v>
      </c>
      <c r="AL27" s="16">
        <v>7587.8205241895739</v>
      </c>
      <c r="AM27" s="21">
        <v>403.346106315854</v>
      </c>
      <c r="AN27" s="21">
        <v>406.3335460434277</v>
      </c>
      <c r="AO27" s="21">
        <v>2795.2945522098034</v>
      </c>
      <c r="AP27" s="21">
        <v>2412.9210679516495</v>
      </c>
      <c r="AQ27" s="21">
        <v>1569.9252516688389</v>
      </c>
      <c r="AR27" s="18"/>
      <c r="AS27" s="18"/>
      <c r="AT27" s="18"/>
      <c r="AU27" s="18"/>
    </row>
    <row r="28" spans="1:47" ht="12.75" customHeight="1">
      <c r="A28" s="20" t="s">
        <v>28</v>
      </c>
      <c r="B28" s="21">
        <f t="shared" si="10"/>
        <v>2203</v>
      </c>
      <c r="C28" s="23">
        <v>55</v>
      </c>
      <c r="D28" s="21">
        <v>170</v>
      </c>
      <c r="E28" s="21">
        <v>765</v>
      </c>
      <c r="F28" s="21">
        <v>857</v>
      </c>
      <c r="G28" s="21">
        <v>356</v>
      </c>
      <c r="H28" s="21">
        <f t="shared" si="11"/>
        <v>2391</v>
      </c>
      <c r="I28" s="21">
        <v>51</v>
      </c>
      <c r="J28" s="21">
        <v>105</v>
      </c>
      <c r="K28" s="21">
        <v>1010</v>
      </c>
      <c r="L28" s="21">
        <v>774</v>
      </c>
      <c r="M28" s="21">
        <v>451</v>
      </c>
      <c r="N28" s="21">
        <v>2621</v>
      </c>
      <c r="O28" s="21">
        <v>76</v>
      </c>
      <c r="P28" s="21">
        <v>170</v>
      </c>
      <c r="Q28" s="21">
        <v>1013</v>
      </c>
      <c r="R28" s="21">
        <v>863</v>
      </c>
      <c r="S28" s="21">
        <v>499</v>
      </c>
      <c r="T28" s="21">
        <f t="shared" si="12"/>
        <v>828</v>
      </c>
      <c r="U28" s="21">
        <v>22</v>
      </c>
      <c r="V28" s="21">
        <v>48</v>
      </c>
      <c r="W28" s="21">
        <v>403</v>
      </c>
      <c r="X28" s="21">
        <v>231</v>
      </c>
      <c r="Y28" s="21">
        <v>124</v>
      </c>
      <c r="Z28" s="17">
        <f t="shared" si="3"/>
        <v>1768</v>
      </c>
      <c r="AA28" s="22">
        <v>57</v>
      </c>
      <c r="AB28" s="22">
        <v>129</v>
      </c>
      <c r="AC28" s="22">
        <v>803</v>
      </c>
      <c r="AD28" s="22">
        <v>500</v>
      </c>
      <c r="AE28" s="22">
        <v>279</v>
      </c>
      <c r="AF28" s="16">
        <f t="shared" si="4"/>
        <v>5059</v>
      </c>
      <c r="AG28" s="21">
        <v>374</v>
      </c>
      <c r="AH28" s="21">
        <v>357</v>
      </c>
      <c r="AI28" s="21">
        <v>2344</v>
      </c>
      <c r="AJ28" s="21">
        <v>1289</v>
      </c>
      <c r="AK28" s="21">
        <v>695</v>
      </c>
      <c r="AL28" s="16">
        <v>14500.959978267285</v>
      </c>
      <c r="AM28" s="21">
        <v>1004.6277482293715</v>
      </c>
      <c r="AN28" s="21">
        <v>907.81107843134805</v>
      </c>
      <c r="AO28" s="21">
        <v>7558.0363668252739</v>
      </c>
      <c r="AP28" s="21">
        <v>3457.6776970649908</v>
      </c>
      <c r="AQ28" s="21">
        <v>1572.8070877163</v>
      </c>
      <c r="AR28" s="18"/>
      <c r="AS28" s="18"/>
      <c r="AT28" s="18"/>
      <c r="AU28" s="18"/>
    </row>
    <row r="29" spans="1:47" ht="12.75" customHeight="1">
      <c r="A29" s="20" t="s">
        <v>29</v>
      </c>
      <c r="B29" s="21">
        <f t="shared" si="10"/>
        <v>2342</v>
      </c>
      <c r="C29" s="23">
        <v>210</v>
      </c>
      <c r="D29" s="21">
        <v>296</v>
      </c>
      <c r="E29" s="21">
        <v>335</v>
      </c>
      <c r="F29" s="21">
        <v>571</v>
      </c>
      <c r="G29" s="21">
        <v>930</v>
      </c>
      <c r="H29" s="21">
        <f t="shared" si="11"/>
        <v>1778</v>
      </c>
      <c r="I29" s="21">
        <v>120</v>
      </c>
      <c r="J29" s="21">
        <v>148</v>
      </c>
      <c r="K29" s="21">
        <v>324</v>
      </c>
      <c r="L29" s="21">
        <v>484</v>
      </c>
      <c r="M29" s="21">
        <v>702</v>
      </c>
      <c r="N29" s="21">
        <v>1829</v>
      </c>
      <c r="O29" s="21">
        <v>80</v>
      </c>
      <c r="P29" s="21">
        <v>88</v>
      </c>
      <c r="Q29" s="21">
        <v>353</v>
      </c>
      <c r="R29" s="21">
        <v>493</v>
      </c>
      <c r="S29" s="21">
        <v>815</v>
      </c>
      <c r="T29" s="21">
        <f t="shared" si="12"/>
        <v>292</v>
      </c>
      <c r="U29" s="21">
        <v>32</v>
      </c>
      <c r="V29" s="21">
        <v>8</v>
      </c>
      <c r="W29" s="21">
        <v>32</v>
      </c>
      <c r="X29" s="21">
        <v>76</v>
      </c>
      <c r="Y29" s="21">
        <v>144</v>
      </c>
      <c r="Z29" s="17">
        <f t="shared" si="3"/>
        <v>2087</v>
      </c>
      <c r="AA29" s="22">
        <v>279</v>
      </c>
      <c r="AB29" s="22">
        <v>155</v>
      </c>
      <c r="AC29" s="22">
        <v>540</v>
      </c>
      <c r="AD29" s="22">
        <v>429</v>
      </c>
      <c r="AE29" s="22">
        <v>684</v>
      </c>
      <c r="AF29" s="16">
        <f t="shared" si="4"/>
        <v>6393</v>
      </c>
      <c r="AG29" s="21">
        <v>869</v>
      </c>
      <c r="AH29" s="21">
        <v>497</v>
      </c>
      <c r="AI29" s="21">
        <v>1293</v>
      </c>
      <c r="AJ29" s="21">
        <v>1607</v>
      </c>
      <c r="AK29" s="21">
        <v>2127</v>
      </c>
      <c r="AL29" s="16">
        <v>7972.0761587572024</v>
      </c>
      <c r="AM29" s="21">
        <v>1030.4526846814128</v>
      </c>
      <c r="AN29" s="21">
        <v>640.27954453459904</v>
      </c>
      <c r="AO29" s="21">
        <v>1582.4088293890311</v>
      </c>
      <c r="AP29" s="21">
        <v>1896.3282369593899</v>
      </c>
      <c r="AQ29" s="21">
        <v>2822.6068631927701</v>
      </c>
      <c r="AR29" s="18"/>
      <c r="AS29" s="18"/>
      <c r="AT29" s="18"/>
      <c r="AU29" s="18"/>
    </row>
    <row r="30" spans="1:47" ht="12.75" customHeight="1">
      <c r="A30" s="20" t="s">
        <v>30</v>
      </c>
      <c r="B30" s="21">
        <f t="shared" si="10"/>
        <v>31155</v>
      </c>
      <c r="C30" s="23">
        <v>1566</v>
      </c>
      <c r="D30" s="21">
        <v>1991</v>
      </c>
      <c r="E30" s="21">
        <v>10232</v>
      </c>
      <c r="F30" s="21">
        <v>8185</v>
      </c>
      <c r="G30" s="21">
        <v>9181</v>
      </c>
      <c r="H30" s="21">
        <f t="shared" si="11"/>
        <v>22795</v>
      </c>
      <c r="I30" s="21">
        <v>892</v>
      </c>
      <c r="J30" s="21">
        <v>1406</v>
      </c>
      <c r="K30" s="21">
        <v>7833</v>
      </c>
      <c r="L30" s="21">
        <v>6914</v>
      </c>
      <c r="M30" s="21">
        <v>5750</v>
      </c>
      <c r="N30" s="21">
        <v>20204</v>
      </c>
      <c r="O30" s="21">
        <v>865</v>
      </c>
      <c r="P30" s="21">
        <v>1263</v>
      </c>
      <c r="Q30" s="21">
        <v>7529</v>
      </c>
      <c r="R30" s="21">
        <v>6381</v>
      </c>
      <c r="S30" s="21">
        <v>4166</v>
      </c>
      <c r="T30" s="21">
        <f t="shared" si="12"/>
        <v>6351</v>
      </c>
      <c r="U30" s="21">
        <v>568</v>
      </c>
      <c r="V30" s="21">
        <v>578</v>
      </c>
      <c r="W30" s="21">
        <v>2078</v>
      </c>
      <c r="X30" s="21">
        <v>1837</v>
      </c>
      <c r="Y30" s="21">
        <v>1290</v>
      </c>
      <c r="Z30" s="17">
        <f t="shared" si="3"/>
        <v>16255</v>
      </c>
      <c r="AA30" s="22">
        <v>1586</v>
      </c>
      <c r="AB30" s="22">
        <v>1139</v>
      </c>
      <c r="AC30" s="22">
        <v>5041</v>
      </c>
      <c r="AD30" s="22">
        <v>4994</v>
      </c>
      <c r="AE30" s="22">
        <v>3495</v>
      </c>
      <c r="AF30" s="16">
        <f t="shared" si="4"/>
        <v>25280</v>
      </c>
      <c r="AG30" s="21">
        <v>2256</v>
      </c>
      <c r="AH30" s="21">
        <v>1461</v>
      </c>
      <c r="AI30" s="21">
        <v>7532</v>
      </c>
      <c r="AJ30" s="21">
        <v>8457</v>
      </c>
      <c r="AK30" s="21">
        <v>5574</v>
      </c>
      <c r="AL30" s="16">
        <v>36761.385521889402</v>
      </c>
      <c r="AM30" s="21">
        <v>3134.0507878175049</v>
      </c>
      <c r="AN30" s="21">
        <v>2030.8058948929747</v>
      </c>
      <c r="AO30" s="21">
        <v>11820.863917455248</v>
      </c>
      <c r="AP30" s="21">
        <v>11943.19095458829</v>
      </c>
      <c r="AQ30" s="21">
        <v>7832.4739671353873</v>
      </c>
      <c r="AR30" s="18"/>
      <c r="AS30" s="18"/>
      <c r="AT30" s="18"/>
      <c r="AU30" s="18"/>
    </row>
    <row r="31" spans="1:47" ht="12.75" customHeight="1">
      <c r="A31" s="20" t="s">
        <v>31</v>
      </c>
      <c r="B31" s="21">
        <f t="shared" si="10"/>
        <v>116846</v>
      </c>
      <c r="C31" s="23">
        <v>5992</v>
      </c>
      <c r="D31" s="21">
        <v>8638</v>
      </c>
      <c r="E31" s="21">
        <v>37780</v>
      </c>
      <c r="F31" s="21">
        <v>29294</v>
      </c>
      <c r="G31" s="21">
        <v>35142</v>
      </c>
      <c r="H31" s="21">
        <f t="shared" si="11"/>
        <v>108643</v>
      </c>
      <c r="I31" s="21">
        <v>5319</v>
      </c>
      <c r="J31" s="21">
        <v>6975</v>
      </c>
      <c r="K31" s="21">
        <v>38390</v>
      </c>
      <c r="L31" s="21">
        <v>28209</v>
      </c>
      <c r="M31" s="21">
        <v>29750</v>
      </c>
      <c r="N31" s="21">
        <v>114068</v>
      </c>
      <c r="O31" s="21">
        <v>4731</v>
      </c>
      <c r="P31" s="21">
        <v>8280</v>
      </c>
      <c r="Q31" s="21">
        <v>40302</v>
      </c>
      <c r="R31" s="21">
        <v>30897</v>
      </c>
      <c r="S31" s="21">
        <v>29858</v>
      </c>
      <c r="T31" s="21">
        <f t="shared" si="12"/>
        <v>28471</v>
      </c>
      <c r="U31" s="21">
        <v>1741</v>
      </c>
      <c r="V31" s="21">
        <v>2214</v>
      </c>
      <c r="W31" s="21">
        <v>11098</v>
      </c>
      <c r="X31" s="21">
        <v>6639</v>
      </c>
      <c r="Y31" s="21">
        <v>6779</v>
      </c>
      <c r="Z31" s="17">
        <f t="shared" si="3"/>
        <v>86844</v>
      </c>
      <c r="AA31" s="22">
        <v>5244</v>
      </c>
      <c r="AB31" s="22">
        <v>6799</v>
      </c>
      <c r="AC31" s="22">
        <v>29878</v>
      </c>
      <c r="AD31" s="22">
        <v>22959</v>
      </c>
      <c r="AE31" s="22">
        <v>21964</v>
      </c>
      <c r="AF31" s="16">
        <f t="shared" si="4"/>
        <v>119045</v>
      </c>
      <c r="AG31" s="21">
        <v>8530</v>
      </c>
      <c r="AH31" s="21">
        <v>9173</v>
      </c>
      <c r="AI31" s="21">
        <v>29186</v>
      </c>
      <c r="AJ31" s="21">
        <v>35258</v>
      </c>
      <c r="AK31" s="21">
        <v>36898</v>
      </c>
      <c r="AL31" s="16">
        <v>182107.37246714433</v>
      </c>
      <c r="AM31" s="21">
        <v>13139.923092083745</v>
      </c>
      <c r="AN31" s="21">
        <v>12985.983564116834</v>
      </c>
      <c r="AO31" s="21">
        <v>43460.140002581902</v>
      </c>
      <c r="AP31" s="21">
        <v>52680.045911035115</v>
      </c>
      <c r="AQ31" s="21">
        <v>59841.279897326749</v>
      </c>
      <c r="AR31" s="18"/>
      <c r="AS31" s="18"/>
      <c r="AT31" s="18"/>
      <c r="AU31" s="18"/>
    </row>
    <row r="32" spans="1:47" ht="12.75" customHeight="1">
      <c r="A32" s="20" t="s">
        <v>32</v>
      </c>
      <c r="B32" s="21">
        <f t="shared" si="10"/>
        <v>4244</v>
      </c>
      <c r="C32" s="23">
        <v>582</v>
      </c>
      <c r="D32" s="21">
        <v>291</v>
      </c>
      <c r="E32" s="21">
        <v>1101</v>
      </c>
      <c r="F32" s="21">
        <v>1152</v>
      </c>
      <c r="G32" s="21">
        <v>1118</v>
      </c>
      <c r="H32" s="21">
        <f t="shared" si="11"/>
        <v>3686</v>
      </c>
      <c r="I32" s="21">
        <v>365</v>
      </c>
      <c r="J32" s="21">
        <v>168</v>
      </c>
      <c r="K32" s="21">
        <v>1016</v>
      </c>
      <c r="L32" s="21">
        <v>953</v>
      </c>
      <c r="M32" s="21">
        <v>1184</v>
      </c>
      <c r="N32" s="21">
        <v>2308</v>
      </c>
      <c r="O32" s="21">
        <v>172</v>
      </c>
      <c r="P32" s="21">
        <v>140</v>
      </c>
      <c r="Q32" s="21">
        <v>759</v>
      </c>
      <c r="R32" s="21">
        <v>585</v>
      </c>
      <c r="S32" s="21">
        <v>652</v>
      </c>
      <c r="T32" s="21">
        <f t="shared" si="12"/>
        <v>448</v>
      </c>
      <c r="U32" s="21">
        <v>39</v>
      </c>
      <c r="V32" s="21">
        <v>58</v>
      </c>
      <c r="W32" s="21">
        <v>135</v>
      </c>
      <c r="X32" s="21">
        <v>101</v>
      </c>
      <c r="Y32" s="21">
        <v>115</v>
      </c>
      <c r="Z32" s="17">
        <f t="shared" si="3"/>
        <v>1752</v>
      </c>
      <c r="AA32" s="22">
        <v>313</v>
      </c>
      <c r="AB32" s="22">
        <v>173</v>
      </c>
      <c r="AC32" s="22">
        <v>436</v>
      </c>
      <c r="AD32" s="22">
        <v>377</v>
      </c>
      <c r="AE32" s="22">
        <v>453</v>
      </c>
      <c r="AF32" s="16">
        <f t="shared" si="4"/>
        <v>2795</v>
      </c>
      <c r="AG32" s="21">
        <v>519</v>
      </c>
      <c r="AH32" s="21">
        <v>290</v>
      </c>
      <c r="AI32" s="21">
        <v>595</v>
      </c>
      <c r="AJ32" s="21">
        <v>640</v>
      </c>
      <c r="AK32" s="21">
        <v>751</v>
      </c>
      <c r="AL32" s="16">
        <v>4626.1959321151517</v>
      </c>
      <c r="AM32" s="21">
        <v>871.70009325070134</v>
      </c>
      <c r="AN32" s="21">
        <v>386.10549789200928</v>
      </c>
      <c r="AO32" s="21">
        <v>1089.9668002354176</v>
      </c>
      <c r="AP32" s="21">
        <v>1097.303560910917</v>
      </c>
      <c r="AQ32" s="21">
        <v>1181.1199798261055</v>
      </c>
      <c r="AR32" s="18"/>
      <c r="AS32" s="18"/>
      <c r="AT32" s="18"/>
      <c r="AU32" s="18"/>
    </row>
    <row r="33" spans="1:47" ht="12.75" customHeight="1">
      <c r="A33" s="20" t="s">
        <v>33</v>
      </c>
      <c r="B33" s="21">
        <f t="shared" si="10"/>
        <v>4455</v>
      </c>
      <c r="C33" s="23">
        <v>300</v>
      </c>
      <c r="D33" s="21">
        <v>365</v>
      </c>
      <c r="E33" s="21">
        <v>1520</v>
      </c>
      <c r="F33" s="21">
        <v>1125</v>
      </c>
      <c r="G33" s="21">
        <v>1145</v>
      </c>
      <c r="H33" s="21">
        <f t="shared" si="11"/>
        <v>2824</v>
      </c>
      <c r="I33" s="21">
        <v>164</v>
      </c>
      <c r="J33" s="21">
        <v>163</v>
      </c>
      <c r="K33" s="21">
        <v>954</v>
      </c>
      <c r="L33" s="21">
        <v>808</v>
      </c>
      <c r="M33" s="21">
        <v>735</v>
      </c>
      <c r="N33" s="21">
        <v>3621</v>
      </c>
      <c r="O33" s="21">
        <v>173</v>
      </c>
      <c r="P33" s="21">
        <v>266</v>
      </c>
      <c r="Q33" s="21">
        <v>1052</v>
      </c>
      <c r="R33" s="21">
        <v>1029</v>
      </c>
      <c r="S33" s="21">
        <v>1101</v>
      </c>
      <c r="T33" s="21">
        <f t="shared" si="12"/>
        <v>479</v>
      </c>
      <c r="U33" s="21">
        <v>37</v>
      </c>
      <c r="V33" s="21">
        <v>27</v>
      </c>
      <c r="W33" s="21">
        <v>145</v>
      </c>
      <c r="X33" s="21">
        <v>134</v>
      </c>
      <c r="Y33" s="21">
        <v>136</v>
      </c>
      <c r="Z33" s="17">
        <f t="shared" si="3"/>
        <v>429</v>
      </c>
      <c r="AA33" s="22">
        <v>26</v>
      </c>
      <c r="AB33" s="22">
        <v>20</v>
      </c>
      <c r="AC33" s="22">
        <v>155</v>
      </c>
      <c r="AD33" s="22">
        <v>145</v>
      </c>
      <c r="AE33" s="22">
        <v>83</v>
      </c>
      <c r="AF33" s="16">
        <f t="shared" si="4"/>
        <v>3047</v>
      </c>
      <c r="AG33" s="21">
        <v>246</v>
      </c>
      <c r="AH33" s="21">
        <v>245</v>
      </c>
      <c r="AI33" s="21">
        <v>814</v>
      </c>
      <c r="AJ33" s="21">
        <v>930</v>
      </c>
      <c r="AK33" s="21">
        <v>812</v>
      </c>
      <c r="AL33" s="16">
        <v>3407.7289076207176</v>
      </c>
      <c r="AM33" s="21">
        <v>240.18245483437011</v>
      </c>
      <c r="AN33" s="21">
        <v>220.46334851524426</v>
      </c>
      <c r="AO33" s="21">
        <v>781.15077162124362</v>
      </c>
      <c r="AP33" s="21">
        <v>1111.1283055686433</v>
      </c>
      <c r="AQ33" s="21">
        <v>1054.8040270812153</v>
      </c>
      <c r="AR33" s="18"/>
      <c r="AS33" s="18"/>
      <c r="AT33" s="18"/>
      <c r="AU33" s="18"/>
    </row>
    <row r="34" spans="1:47" ht="12.75" customHeight="1">
      <c r="A34" s="20" t="s">
        <v>34</v>
      </c>
      <c r="B34" s="21">
        <f t="shared" si="10"/>
        <v>535</v>
      </c>
      <c r="C34" s="23">
        <v>60</v>
      </c>
      <c r="D34" s="21">
        <v>25</v>
      </c>
      <c r="E34" s="21">
        <v>65</v>
      </c>
      <c r="F34" s="21">
        <v>140</v>
      </c>
      <c r="G34" s="21">
        <v>245</v>
      </c>
      <c r="H34" s="21">
        <f t="shared" si="11"/>
        <v>707</v>
      </c>
      <c r="I34" s="21">
        <v>77</v>
      </c>
      <c r="J34" s="21">
        <v>68</v>
      </c>
      <c r="K34" s="21">
        <v>145</v>
      </c>
      <c r="L34" s="21">
        <v>171</v>
      </c>
      <c r="M34" s="21">
        <v>246</v>
      </c>
      <c r="N34" s="21">
        <v>467</v>
      </c>
      <c r="O34" s="21">
        <v>45</v>
      </c>
      <c r="P34" s="21">
        <v>48</v>
      </c>
      <c r="Q34" s="21">
        <v>79</v>
      </c>
      <c r="R34" s="21">
        <v>110</v>
      </c>
      <c r="S34" s="21">
        <v>185</v>
      </c>
      <c r="T34" s="21">
        <f t="shared" si="12"/>
        <v>245</v>
      </c>
      <c r="U34" s="21">
        <v>63</v>
      </c>
      <c r="V34" s="21">
        <v>21</v>
      </c>
      <c r="W34" s="21">
        <v>49</v>
      </c>
      <c r="X34" s="21">
        <v>49</v>
      </c>
      <c r="Y34" s="21">
        <v>63</v>
      </c>
      <c r="Z34" s="17">
        <f t="shared" si="3"/>
        <v>1142</v>
      </c>
      <c r="AA34" s="22">
        <v>201</v>
      </c>
      <c r="AB34" s="22">
        <v>110</v>
      </c>
      <c r="AC34" s="22">
        <v>272</v>
      </c>
      <c r="AD34" s="22">
        <v>268</v>
      </c>
      <c r="AE34" s="22">
        <v>291</v>
      </c>
      <c r="AF34" s="16">
        <f t="shared" si="4"/>
        <v>1724</v>
      </c>
      <c r="AG34" s="21">
        <v>367</v>
      </c>
      <c r="AH34" s="21">
        <v>172</v>
      </c>
      <c r="AI34" s="21">
        <v>271</v>
      </c>
      <c r="AJ34" s="21">
        <v>339</v>
      </c>
      <c r="AK34" s="21">
        <v>575</v>
      </c>
      <c r="AL34" s="16">
        <v>2360.0538032654381</v>
      </c>
      <c r="AM34" s="21">
        <v>448.14332428968896</v>
      </c>
      <c r="AN34" s="21">
        <v>236.12011768842808</v>
      </c>
      <c r="AO34" s="21">
        <v>362.91804933354052</v>
      </c>
      <c r="AP34" s="21">
        <v>425.0707171089237</v>
      </c>
      <c r="AQ34" s="21">
        <v>887.80159484485614</v>
      </c>
      <c r="AR34" s="18"/>
      <c r="AS34" s="18"/>
      <c r="AT34" s="18"/>
      <c r="AU34" s="18"/>
    </row>
    <row r="35" spans="1:47" ht="12.75" customHeight="1">
      <c r="A35" s="20" t="s">
        <v>35</v>
      </c>
      <c r="B35" s="21">
        <f t="shared" si="10"/>
        <v>7349</v>
      </c>
      <c r="C35" s="23">
        <v>439</v>
      </c>
      <c r="D35" s="21">
        <v>524</v>
      </c>
      <c r="E35" s="21">
        <v>2220</v>
      </c>
      <c r="F35" s="21">
        <v>2295</v>
      </c>
      <c r="G35" s="21">
        <v>1871</v>
      </c>
      <c r="H35" s="21">
        <f t="shared" si="11"/>
        <v>8080</v>
      </c>
      <c r="I35" s="21">
        <v>429</v>
      </c>
      <c r="J35" s="21">
        <v>434</v>
      </c>
      <c r="K35" s="21">
        <v>2518</v>
      </c>
      <c r="L35" s="21">
        <v>2482</v>
      </c>
      <c r="M35" s="21">
        <v>2217</v>
      </c>
      <c r="N35" s="21">
        <v>8203</v>
      </c>
      <c r="O35" s="21">
        <v>446</v>
      </c>
      <c r="P35" s="21">
        <v>496</v>
      </c>
      <c r="Q35" s="21">
        <v>2547</v>
      </c>
      <c r="R35" s="21">
        <v>2565</v>
      </c>
      <c r="S35" s="21">
        <v>2149</v>
      </c>
      <c r="T35" s="21">
        <f t="shared" si="12"/>
        <v>2037</v>
      </c>
      <c r="U35" s="21">
        <v>173</v>
      </c>
      <c r="V35" s="21">
        <v>210</v>
      </c>
      <c r="W35" s="21">
        <v>641</v>
      </c>
      <c r="X35" s="21">
        <v>574</v>
      </c>
      <c r="Y35" s="21">
        <v>439</v>
      </c>
      <c r="Z35" s="17">
        <f t="shared" si="3"/>
        <v>5715</v>
      </c>
      <c r="AA35" s="22">
        <v>543</v>
      </c>
      <c r="AB35" s="22">
        <v>634</v>
      </c>
      <c r="AC35" s="22">
        <v>1783</v>
      </c>
      <c r="AD35" s="22">
        <v>1484</v>
      </c>
      <c r="AE35" s="22">
        <v>1271</v>
      </c>
      <c r="AF35" s="16">
        <f t="shared" si="4"/>
        <v>10760</v>
      </c>
      <c r="AG35" s="21">
        <v>918</v>
      </c>
      <c r="AH35" s="21">
        <v>1096</v>
      </c>
      <c r="AI35" s="21">
        <v>3161</v>
      </c>
      <c r="AJ35" s="21">
        <v>3028</v>
      </c>
      <c r="AK35" s="21">
        <v>2557</v>
      </c>
      <c r="AL35" s="16">
        <v>14961.383939171728</v>
      </c>
      <c r="AM35" s="21">
        <v>1413.4511288346982</v>
      </c>
      <c r="AN35" s="21">
        <v>1332.1222433774424</v>
      </c>
      <c r="AO35" s="21">
        <v>4295.3321115062763</v>
      </c>
      <c r="AP35" s="21">
        <v>4366.5065390161926</v>
      </c>
      <c r="AQ35" s="21">
        <v>3553.9719164371168</v>
      </c>
      <c r="AR35" s="18"/>
      <c r="AS35" s="18"/>
      <c r="AT35" s="18"/>
      <c r="AU35" s="18"/>
    </row>
    <row r="36" spans="1:47" s="15" customFormat="1" ht="12.75" customHeight="1">
      <c r="A36" s="11" t="s">
        <v>36</v>
      </c>
      <c r="B36" s="16">
        <f t="shared" ref="B36:G36" si="13">SUM(B37:B46)</f>
        <v>684220</v>
      </c>
      <c r="C36" s="16">
        <f t="shared" si="13"/>
        <v>43750</v>
      </c>
      <c r="D36" s="16">
        <f t="shared" si="13"/>
        <v>48924</v>
      </c>
      <c r="E36" s="16">
        <f t="shared" si="13"/>
        <v>239874</v>
      </c>
      <c r="F36" s="16">
        <f t="shared" si="13"/>
        <v>152667</v>
      </c>
      <c r="G36" s="16">
        <f t="shared" si="13"/>
        <v>199005</v>
      </c>
      <c r="H36" s="16">
        <f>+I36+J36+K36+L36+M36</f>
        <v>762330</v>
      </c>
      <c r="I36" s="16">
        <f>+I37+I38+I39+I40+I41+I42+I43+I44+I45+I46</f>
        <v>43358</v>
      </c>
      <c r="J36" s="16">
        <f>+J37+J38+J39+J40+J41+J42+J43+J44+J45+J46</f>
        <v>60309</v>
      </c>
      <c r="K36" s="16">
        <f>+K37+K38+K39+K40+K41+K42+K43+K44+K45+K46</f>
        <v>292403</v>
      </c>
      <c r="L36" s="16">
        <f>+L37+L38+L39+L40+L41+L42+L43+L44+L45+L46</f>
        <v>170998</v>
      </c>
      <c r="M36" s="16">
        <f>+M37+M38+M39+M40+M41+M42+M43+M44+M45+M46</f>
        <v>195262</v>
      </c>
      <c r="N36" s="16">
        <v>714379</v>
      </c>
      <c r="O36" s="16">
        <v>38798</v>
      </c>
      <c r="P36" s="16">
        <v>56533</v>
      </c>
      <c r="Q36" s="16">
        <v>258209</v>
      </c>
      <c r="R36" s="16">
        <v>180435</v>
      </c>
      <c r="S36" s="16">
        <v>180404</v>
      </c>
      <c r="T36" s="16">
        <v>173739</v>
      </c>
      <c r="U36" s="16">
        <v>11729</v>
      </c>
      <c r="V36" s="16">
        <v>17540</v>
      </c>
      <c r="W36" s="16">
        <v>54838</v>
      </c>
      <c r="X36" s="16">
        <v>47397</v>
      </c>
      <c r="Y36" s="16">
        <v>42235</v>
      </c>
      <c r="Z36" s="17">
        <f t="shared" si="3"/>
        <v>404894</v>
      </c>
      <c r="AA36" s="17">
        <v>32173</v>
      </c>
      <c r="AB36" s="17">
        <v>34394</v>
      </c>
      <c r="AC36" s="17">
        <v>120764</v>
      </c>
      <c r="AD36" s="17">
        <v>102624</v>
      </c>
      <c r="AE36" s="17">
        <v>114939</v>
      </c>
      <c r="AF36" s="16">
        <f t="shared" si="4"/>
        <v>845642</v>
      </c>
      <c r="AG36" s="16">
        <v>92143</v>
      </c>
      <c r="AH36" s="16">
        <v>62082</v>
      </c>
      <c r="AI36" s="16">
        <v>222592</v>
      </c>
      <c r="AJ36" s="16">
        <v>228952</v>
      </c>
      <c r="AK36" s="16">
        <v>239873</v>
      </c>
      <c r="AL36" s="16">
        <v>977753.03353052214</v>
      </c>
      <c r="AM36" s="16">
        <v>103251.25596859201</v>
      </c>
      <c r="AN36" s="16">
        <v>73405.411225431919</v>
      </c>
      <c r="AO36" s="16">
        <v>255507.63743104384</v>
      </c>
      <c r="AP36" s="16">
        <v>268213.76695459784</v>
      </c>
      <c r="AQ36" s="16">
        <v>277374.96195085673</v>
      </c>
      <c r="AR36" s="14"/>
      <c r="AS36" s="14"/>
      <c r="AT36" s="14"/>
      <c r="AU36" s="14"/>
    </row>
    <row r="37" spans="1:47" ht="12.75" customHeight="1">
      <c r="A37" s="20" t="s">
        <v>37</v>
      </c>
      <c r="B37" s="21">
        <f>SUM(C37:G37)</f>
        <v>180286</v>
      </c>
      <c r="C37" s="21">
        <v>13196</v>
      </c>
      <c r="D37" s="21">
        <v>12714</v>
      </c>
      <c r="E37" s="21">
        <v>55792</v>
      </c>
      <c r="F37" s="21">
        <v>38875</v>
      </c>
      <c r="G37" s="21">
        <v>59709</v>
      </c>
      <c r="H37" s="23">
        <v>219027</v>
      </c>
      <c r="I37" s="23">
        <v>13818</v>
      </c>
      <c r="J37" s="23">
        <v>18038</v>
      </c>
      <c r="K37" s="23">
        <v>80483</v>
      </c>
      <c r="L37" s="23">
        <v>45778</v>
      </c>
      <c r="M37" s="23">
        <v>60910</v>
      </c>
      <c r="N37" s="21">
        <v>186419</v>
      </c>
      <c r="O37" s="21">
        <v>10907</v>
      </c>
      <c r="P37" s="21">
        <v>14448</v>
      </c>
      <c r="Q37" s="21">
        <v>64502</v>
      </c>
      <c r="R37" s="21">
        <v>43034</v>
      </c>
      <c r="S37" s="21">
        <v>53528</v>
      </c>
      <c r="T37" s="21">
        <v>38159</v>
      </c>
      <c r="U37" s="21">
        <v>3370</v>
      </c>
      <c r="V37" s="21">
        <v>4522</v>
      </c>
      <c r="W37" s="21">
        <v>10923</v>
      </c>
      <c r="X37" s="21">
        <v>9851</v>
      </c>
      <c r="Y37" s="21">
        <v>9493</v>
      </c>
      <c r="Z37" s="17">
        <f t="shared" si="3"/>
        <v>29749</v>
      </c>
      <c r="AA37" s="22">
        <v>3205</v>
      </c>
      <c r="AB37" s="22">
        <v>2547</v>
      </c>
      <c r="AC37" s="22">
        <v>7830</v>
      </c>
      <c r="AD37" s="22">
        <v>7605</v>
      </c>
      <c r="AE37" s="22">
        <v>8562</v>
      </c>
      <c r="AF37" s="16">
        <f t="shared" si="4"/>
        <v>177884</v>
      </c>
      <c r="AG37" s="21">
        <v>25631</v>
      </c>
      <c r="AH37" s="21">
        <v>12857</v>
      </c>
      <c r="AI37" s="21">
        <v>28893</v>
      </c>
      <c r="AJ37" s="21">
        <v>45885</v>
      </c>
      <c r="AK37" s="21">
        <v>64618</v>
      </c>
      <c r="AL37" s="16">
        <v>199667.93158198855</v>
      </c>
      <c r="AM37" s="21">
        <v>28382.04326266886</v>
      </c>
      <c r="AN37" s="21">
        <v>15709.844284352142</v>
      </c>
      <c r="AO37" s="21">
        <v>32893.745652578</v>
      </c>
      <c r="AP37" s="21">
        <v>52083.145121066853</v>
      </c>
      <c r="AQ37" s="21">
        <v>70599.153261322732</v>
      </c>
      <c r="AR37" s="18"/>
      <c r="AS37" s="18"/>
      <c r="AT37" s="18"/>
      <c r="AU37" s="18"/>
    </row>
    <row r="38" spans="1:47" ht="12.75" customHeight="1">
      <c r="A38" s="20" t="s">
        <v>38</v>
      </c>
      <c r="B38" s="21">
        <f t="shared" ref="B38:B46" si="14">SUM(C38:G38)</f>
        <v>10662</v>
      </c>
      <c r="C38" s="21">
        <v>999</v>
      </c>
      <c r="D38" s="21">
        <v>1207</v>
      </c>
      <c r="E38" s="21">
        <v>3816</v>
      </c>
      <c r="F38" s="21">
        <v>2184</v>
      </c>
      <c r="G38" s="21">
        <v>2456</v>
      </c>
      <c r="H38" s="23">
        <v>13085</v>
      </c>
      <c r="I38" s="23">
        <v>1067</v>
      </c>
      <c r="J38" s="23">
        <v>1960</v>
      </c>
      <c r="K38" s="23">
        <v>4800</v>
      </c>
      <c r="L38" s="23">
        <v>2634</v>
      </c>
      <c r="M38" s="23">
        <v>2624</v>
      </c>
      <c r="N38" s="21">
        <v>14210</v>
      </c>
      <c r="O38" s="21">
        <v>1083</v>
      </c>
      <c r="P38" s="21">
        <v>1784</v>
      </c>
      <c r="Q38" s="21">
        <v>4980</v>
      </c>
      <c r="R38" s="21">
        <v>3464</v>
      </c>
      <c r="S38" s="21">
        <v>2899</v>
      </c>
      <c r="T38" s="21">
        <v>3324</v>
      </c>
      <c r="U38" s="21">
        <v>259</v>
      </c>
      <c r="V38" s="21">
        <v>471</v>
      </c>
      <c r="W38" s="21">
        <v>955</v>
      </c>
      <c r="X38" s="21">
        <v>967</v>
      </c>
      <c r="Y38" s="21">
        <v>672</v>
      </c>
      <c r="Z38" s="17">
        <f t="shared" si="3"/>
        <v>11583</v>
      </c>
      <c r="AA38" s="22">
        <v>1381</v>
      </c>
      <c r="AB38" s="22">
        <v>1420</v>
      </c>
      <c r="AC38" s="22">
        <v>3591</v>
      </c>
      <c r="AD38" s="22">
        <v>2836</v>
      </c>
      <c r="AE38" s="22">
        <v>2355</v>
      </c>
      <c r="AF38" s="16">
        <f t="shared" si="4"/>
        <v>11955</v>
      </c>
      <c r="AG38" s="21">
        <v>1809</v>
      </c>
      <c r="AH38" s="21">
        <v>1191</v>
      </c>
      <c r="AI38" s="21">
        <v>3136</v>
      </c>
      <c r="AJ38" s="21">
        <v>3189</v>
      </c>
      <c r="AK38" s="21">
        <v>2630</v>
      </c>
      <c r="AL38" s="16">
        <v>11821.341756841197</v>
      </c>
      <c r="AM38" s="21">
        <v>1688.7129151494337</v>
      </c>
      <c r="AN38" s="21">
        <v>1039.8222941567351</v>
      </c>
      <c r="AO38" s="21">
        <v>3010.1935247470619</v>
      </c>
      <c r="AP38" s="21">
        <v>3413.1250117022919</v>
      </c>
      <c r="AQ38" s="21">
        <v>2669.4880110856761</v>
      </c>
      <c r="AR38" s="18"/>
      <c r="AS38" s="18"/>
      <c r="AT38" s="18"/>
      <c r="AU38" s="18"/>
    </row>
    <row r="39" spans="1:47" ht="12.75" customHeight="1">
      <c r="A39" s="20" t="s">
        <v>39</v>
      </c>
      <c r="B39" s="21">
        <f t="shared" si="14"/>
        <v>93485</v>
      </c>
      <c r="C39" s="21">
        <v>5120</v>
      </c>
      <c r="D39" s="21">
        <v>5157</v>
      </c>
      <c r="E39" s="21">
        <v>36916</v>
      </c>
      <c r="F39" s="21">
        <v>20278</v>
      </c>
      <c r="G39" s="21">
        <v>26014</v>
      </c>
      <c r="H39" s="23">
        <v>130004</v>
      </c>
      <c r="I39" s="23">
        <v>6170</v>
      </c>
      <c r="J39" s="23">
        <v>8952</v>
      </c>
      <c r="K39" s="23">
        <v>53644</v>
      </c>
      <c r="L39" s="23">
        <v>29696</v>
      </c>
      <c r="M39" s="23">
        <v>31542</v>
      </c>
      <c r="N39" s="21">
        <v>107102</v>
      </c>
      <c r="O39" s="21">
        <v>5072</v>
      </c>
      <c r="P39" s="21">
        <v>7020</v>
      </c>
      <c r="Q39" s="21">
        <v>41334</v>
      </c>
      <c r="R39" s="21">
        <v>27804</v>
      </c>
      <c r="S39" s="21">
        <v>25872</v>
      </c>
      <c r="T39" s="21">
        <v>27548</v>
      </c>
      <c r="U39" s="21">
        <v>1773</v>
      </c>
      <c r="V39" s="21">
        <v>2417</v>
      </c>
      <c r="W39" s="21">
        <v>9337</v>
      </c>
      <c r="X39" s="21">
        <v>8283</v>
      </c>
      <c r="Y39" s="21">
        <v>5738</v>
      </c>
      <c r="Z39" s="17">
        <f t="shared" si="3"/>
        <v>41473</v>
      </c>
      <c r="AA39" s="22">
        <v>3311</v>
      </c>
      <c r="AB39" s="22">
        <v>2594</v>
      </c>
      <c r="AC39" s="22">
        <v>14604</v>
      </c>
      <c r="AD39" s="22">
        <v>11542</v>
      </c>
      <c r="AE39" s="22">
        <v>9422</v>
      </c>
      <c r="AF39" s="16">
        <f t="shared" si="4"/>
        <v>71334</v>
      </c>
      <c r="AG39" s="21">
        <v>5924</v>
      </c>
      <c r="AH39" s="21">
        <v>3137</v>
      </c>
      <c r="AI39" s="21">
        <v>23882</v>
      </c>
      <c r="AJ39" s="21">
        <v>22628</v>
      </c>
      <c r="AK39" s="21">
        <v>15763</v>
      </c>
      <c r="AL39" s="16">
        <v>109771.46119901919</v>
      </c>
      <c r="AM39" s="21">
        <v>9236.9966587739364</v>
      </c>
      <c r="AN39" s="21">
        <v>5312.479877053368</v>
      </c>
      <c r="AO39" s="21">
        <v>34413.40029853375</v>
      </c>
      <c r="AP39" s="21">
        <v>35986.032693867695</v>
      </c>
      <c r="AQ39" s="21">
        <v>24822.551670790428</v>
      </c>
      <c r="AR39" s="18"/>
      <c r="AS39" s="18"/>
      <c r="AT39" s="18"/>
      <c r="AU39" s="18"/>
    </row>
    <row r="40" spans="1:47" ht="12.75" customHeight="1">
      <c r="A40" s="20" t="s">
        <v>40</v>
      </c>
      <c r="B40" s="21">
        <f t="shared" si="14"/>
        <v>101138</v>
      </c>
      <c r="C40" s="21">
        <v>7944</v>
      </c>
      <c r="D40" s="21">
        <v>7212</v>
      </c>
      <c r="E40" s="21">
        <v>35645</v>
      </c>
      <c r="F40" s="21">
        <v>22840</v>
      </c>
      <c r="G40" s="21">
        <v>27497</v>
      </c>
      <c r="H40" s="23">
        <v>114418</v>
      </c>
      <c r="I40" s="23">
        <v>7148</v>
      </c>
      <c r="J40" s="23">
        <v>9088</v>
      </c>
      <c r="K40" s="23">
        <v>43989</v>
      </c>
      <c r="L40" s="23">
        <v>25926</v>
      </c>
      <c r="M40" s="23">
        <v>28267</v>
      </c>
      <c r="N40" s="21">
        <v>114492</v>
      </c>
      <c r="O40" s="21">
        <v>7435</v>
      </c>
      <c r="P40" s="21">
        <v>9109</v>
      </c>
      <c r="Q40" s="21">
        <v>42320</v>
      </c>
      <c r="R40" s="21">
        <v>29145</v>
      </c>
      <c r="S40" s="21">
        <v>26483</v>
      </c>
      <c r="T40" s="21">
        <v>25607</v>
      </c>
      <c r="U40" s="21">
        <v>2344</v>
      </c>
      <c r="V40" s="21">
        <v>2649</v>
      </c>
      <c r="W40" s="21">
        <v>7745</v>
      </c>
      <c r="X40" s="21">
        <v>7225</v>
      </c>
      <c r="Y40" s="21">
        <v>5644</v>
      </c>
      <c r="Z40" s="17">
        <f t="shared" si="3"/>
        <v>33682</v>
      </c>
      <c r="AA40" s="22">
        <v>3258</v>
      </c>
      <c r="AB40" s="22">
        <v>2481</v>
      </c>
      <c r="AC40" s="22">
        <v>10981</v>
      </c>
      <c r="AD40" s="22">
        <v>9615</v>
      </c>
      <c r="AE40" s="22">
        <v>7347</v>
      </c>
      <c r="AF40" s="16">
        <f t="shared" si="4"/>
        <v>119230</v>
      </c>
      <c r="AG40" s="21">
        <v>18263</v>
      </c>
      <c r="AH40" s="21">
        <v>8841</v>
      </c>
      <c r="AI40" s="21">
        <v>30389</v>
      </c>
      <c r="AJ40" s="21">
        <v>32836</v>
      </c>
      <c r="AK40" s="21">
        <v>28901</v>
      </c>
      <c r="AL40" s="16">
        <v>128301.68681985186</v>
      </c>
      <c r="AM40" s="21">
        <v>18689.861224723383</v>
      </c>
      <c r="AN40" s="21">
        <v>9109.3554216982775</v>
      </c>
      <c r="AO40" s="21">
        <v>30436.584996096495</v>
      </c>
      <c r="AP40" s="21">
        <v>35391.945152909961</v>
      </c>
      <c r="AQ40" s="21">
        <v>34673.940024423755</v>
      </c>
      <c r="AR40" s="18"/>
    </row>
    <row r="41" spans="1:47" ht="12.75" customHeight="1">
      <c r="A41" s="20" t="s">
        <v>41</v>
      </c>
      <c r="B41" s="21">
        <f t="shared" si="14"/>
        <v>97780</v>
      </c>
      <c r="C41" s="21">
        <v>4546</v>
      </c>
      <c r="D41" s="21">
        <v>6260</v>
      </c>
      <c r="E41" s="21">
        <v>34467</v>
      </c>
      <c r="F41" s="21">
        <v>21726</v>
      </c>
      <c r="G41" s="21">
        <v>30781</v>
      </c>
      <c r="H41" s="23">
        <v>105884</v>
      </c>
      <c r="I41" s="23">
        <v>5230</v>
      </c>
      <c r="J41" s="23">
        <v>8274</v>
      </c>
      <c r="K41" s="23">
        <v>40728</v>
      </c>
      <c r="L41" s="23">
        <v>24366</v>
      </c>
      <c r="M41" s="23">
        <v>27286</v>
      </c>
      <c r="N41" s="21">
        <v>106366</v>
      </c>
      <c r="O41" s="21">
        <v>4687</v>
      </c>
      <c r="P41" s="21">
        <v>8093</v>
      </c>
      <c r="Q41" s="21">
        <v>39348</v>
      </c>
      <c r="R41" s="21">
        <v>28258</v>
      </c>
      <c r="S41" s="21">
        <v>25980</v>
      </c>
      <c r="T41" s="21">
        <v>29077</v>
      </c>
      <c r="U41" s="21">
        <v>1460</v>
      </c>
      <c r="V41" s="21">
        <v>2378</v>
      </c>
      <c r="W41" s="21">
        <v>10777</v>
      </c>
      <c r="X41" s="21">
        <v>8007</v>
      </c>
      <c r="Y41" s="21">
        <v>6455</v>
      </c>
      <c r="Z41" s="17">
        <f t="shared" si="3"/>
        <v>122924</v>
      </c>
      <c r="AA41" s="22">
        <v>9255</v>
      </c>
      <c r="AB41" s="22">
        <v>8616</v>
      </c>
      <c r="AC41" s="22">
        <v>41333</v>
      </c>
      <c r="AD41" s="22">
        <v>32744</v>
      </c>
      <c r="AE41" s="22">
        <v>30976</v>
      </c>
      <c r="AF41" s="16">
        <f t="shared" si="4"/>
        <v>256633</v>
      </c>
      <c r="AG41" s="21">
        <v>21032</v>
      </c>
      <c r="AH41" s="21">
        <v>15289</v>
      </c>
      <c r="AI41" s="21">
        <v>82592</v>
      </c>
      <c r="AJ41" s="21">
        <v>71890</v>
      </c>
      <c r="AK41" s="21">
        <v>65830</v>
      </c>
      <c r="AL41" s="16">
        <v>305656.30734256114</v>
      </c>
      <c r="AM41" s="21">
        <v>24109.361116372402</v>
      </c>
      <c r="AN41" s="21">
        <v>19095.801644460305</v>
      </c>
      <c r="AO41" s="21">
        <v>96967.510010464262</v>
      </c>
      <c r="AP41" s="21">
        <v>84182.592440959212</v>
      </c>
      <c r="AQ41" s="21">
        <v>81301.042130304966</v>
      </c>
      <c r="AR41" s="18"/>
    </row>
    <row r="42" spans="1:47" ht="12.75" customHeight="1">
      <c r="A42" s="20" t="s">
        <v>42</v>
      </c>
      <c r="B42" s="21">
        <f t="shared" si="14"/>
        <v>11089</v>
      </c>
      <c r="C42" s="21">
        <v>530</v>
      </c>
      <c r="D42" s="21">
        <v>870</v>
      </c>
      <c r="E42" s="21">
        <v>3793</v>
      </c>
      <c r="F42" s="21">
        <v>2771</v>
      </c>
      <c r="G42" s="21">
        <v>3125</v>
      </c>
      <c r="H42" s="23">
        <v>11343</v>
      </c>
      <c r="I42" s="23">
        <v>527</v>
      </c>
      <c r="J42" s="23">
        <v>910</v>
      </c>
      <c r="K42" s="23">
        <v>4442</v>
      </c>
      <c r="L42" s="23">
        <v>2669</v>
      </c>
      <c r="M42" s="23">
        <v>2795</v>
      </c>
      <c r="N42" s="21">
        <v>11813</v>
      </c>
      <c r="O42" s="21">
        <v>522</v>
      </c>
      <c r="P42" s="21">
        <v>1122</v>
      </c>
      <c r="Q42" s="21">
        <v>4302</v>
      </c>
      <c r="R42" s="21">
        <v>3187</v>
      </c>
      <c r="S42" s="21">
        <v>2680</v>
      </c>
      <c r="T42" s="21">
        <v>2595</v>
      </c>
      <c r="U42" s="21">
        <v>116</v>
      </c>
      <c r="V42" s="21">
        <v>316</v>
      </c>
      <c r="W42" s="21">
        <v>850</v>
      </c>
      <c r="X42" s="21">
        <v>788</v>
      </c>
      <c r="Y42" s="21">
        <v>525</v>
      </c>
      <c r="Z42" s="17">
        <f t="shared" si="3"/>
        <v>13117</v>
      </c>
      <c r="AA42" s="22">
        <v>870</v>
      </c>
      <c r="AB42" s="22">
        <v>1235</v>
      </c>
      <c r="AC42" s="22">
        <v>4898</v>
      </c>
      <c r="AD42" s="22">
        <v>3426</v>
      </c>
      <c r="AE42" s="22">
        <v>2688</v>
      </c>
      <c r="AF42" s="16">
        <f t="shared" si="4"/>
        <v>35456</v>
      </c>
      <c r="AG42" s="21">
        <v>3282</v>
      </c>
      <c r="AH42" s="21">
        <v>3426</v>
      </c>
      <c r="AI42" s="21">
        <v>12308</v>
      </c>
      <c r="AJ42" s="21">
        <v>9495</v>
      </c>
      <c r="AK42" s="21">
        <v>6945</v>
      </c>
      <c r="AL42" s="16">
        <v>47662.733574062266</v>
      </c>
      <c r="AM42" s="21">
        <v>4527.171292316264</v>
      </c>
      <c r="AN42" s="21">
        <v>5119.2085782965059</v>
      </c>
      <c r="AO42" s="21">
        <v>15725.971662284313</v>
      </c>
      <c r="AP42" s="21">
        <v>12408.093220503559</v>
      </c>
      <c r="AQ42" s="21">
        <v>9882.2888206616317</v>
      </c>
      <c r="AR42" s="18"/>
    </row>
    <row r="43" spans="1:47" ht="12.75" customHeight="1">
      <c r="A43" s="20" t="s">
        <v>43</v>
      </c>
      <c r="B43" s="21">
        <f t="shared" si="14"/>
        <v>51019</v>
      </c>
      <c r="C43" s="21">
        <v>2753</v>
      </c>
      <c r="D43" s="21">
        <v>4138</v>
      </c>
      <c r="E43" s="21">
        <v>18105</v>
      </c>
      <c r="F43" s="21">
        <v>10023</v>
      </c>
      <c r="G43" s="21">
        <v>16000</v>
      </c>
      <c r="H43" s="23">
        <v>37062</v>
      </c>
      <c r="I43" s="23">
        <v>2222</v>
      </c>
      <c r="J43" s="23">
        <v>3071</v>
      </c>
      <c r="K43" s="23">
        <v>14067</v>
      </c>
      <c r="L43" s="23">
        <v>7985</v>
      </c>
      <c r="M43" s="23">
        <v>9717</v>
      </c>
      <c r="N43" s="21">
        <v>39278</v>
      </c>
      <c r="O43" s="21">
        <v>1829</v>
      </c>
      <c r="P43" s="21">
        <v>3125</v>
      </c>
      <c r="Q43" s="21">
        <v>14387</v>
      </c>
      <c r="R43" s="21">
        <v>9668</v>
      </c>
      <c r="S43" s="21">
        <v>10269</v>
      </c>
      <c r="T43" s="21">
        <v>10561</v>
      </c>
      <c r="U43" s="21">
        <v>638</v>
      </c>
      <c r="V43" s="21">
        <v>1008</v>
      </c>
      <c r="W43" s="21">
        <v>3355</v>
      </c>
      <c r="X43" s="21">
        <v>2864</v>
      </c>
      <c r="Y43" s="21">
        <v>2696</v>
      </c>
      <c r="Z43" s="17">
        <f t="shared" si="3"/>
        <v>29056</v>
      </c>
      <c r="AA43" s="22">
        <v>2570</v>
      </c>
      <c r="AB43" s="22">
        <v>2732</v>
      </c>
      <c r="AC43" s="22">
        <v>8553</v>
      </c>
      <c r="AD43" s="22">
        <v>8039</v>
      </c>
      <c r="AE43" s="22">
        <v>7162</v>
      </c>
      <c r="AF43" s="16">
        <f t="shared" si="4"/>
        <v>71398</v>
      </c>
      <c r="AG43" s="21">
        <v>7022</v>
      </c>
      <c r="AH43" s="21">
        <v>7415</v>
      </c>
      <c r="AI43" s="21">
        <v>20303</v>
      </c>
      <c r="AJ43" s="21">
        <v>19509</v>
      </c>
      <c r="AK43" s="21">
        <v>17149</v>
      </c>
      <c r="AL43" s="16">
        <v>79361.371485672295</v>
      </c>
      <c r="AM43" s="21">
        <v>7746.0761327542368</v>
      </c>
      <c r="AN43" s="21">
        <v>8124.1268346333236</v>
      </c>
      <c r="AO43" s="21">
        <v>21579.412663259129</v>
      </c>
      <c r="AP43" s="21">
        <v>22113.042405867771</v>
      </c>
      <c r="AQ43" s="21">
        <v>19798.713449157836</v>
      </c>
      <c r="AR43" s="18"/>
    </row>
    <row r="44" spans="1:47" ht="12.75" customHeight="1">
      <c r="A44" s="20" t="s">
        <v>44</v>
      </c>
      <c r="B44" s="21">
        <f t="shared" si="14"/>
        <v>25950</v>
      </c>
      <c r="C44" s="21">
        <v>1869</v>
      </c>
      <c r="D44" s="21">
        <v>1590</v>
      </c>
      <c r="E44" s="21">
        <v>9425</v>
      </c>
      <c r="F44" s="21">
        <v>5510</v>
      </c>
      <c r="G44" s="21">
        <v>7556</v>
      </c>
      <c r="H44" s="23">
        <v>27436</v>
      </c>
      <c r="I44" s="23">
        <v>1433</v>
      </c>
      <c r="J44" s="23">
        <v>1815</v>
      </c>
      <c r="K44" s="23">
        <v>11656</v>
      </c>
      <c r="L44" s="23">
        <v>5541</v>
      </c>
      <c r="M44" s="23">
        <v>6991</v>
      </c>
      <c r="N44" s="21">
        <v>24968</v>
      </c>
      <c r="O44" s="21">
        <v>1266</v>
      </c>
      <c r="P44" s="21">
        <v>1787</v>
      </c>
      <c r="Q44" s="21">
        <v>9266</v>
      </c>
      <c r="R44" s="21">
        <v>6183</v>
      </c>
      <c r="S44" s="21">
        <v>6466</v>
      </c>
      <c r="T44" s="21">
        <v>4781</v>
      </c>
      <c r="U44" s="21">
        <v>325</v>
      </c>
      <c r="V44" s="21">
        <v>466</v>
      </c>
      <c r="W44" s="21">
        <v>1476</v>
      </c>
      <c r="X44" s="21">
        <v>1416</v>
      </c>
      <c r="Y44" s="21">
        <v>1098</v>
      </c>
      <c r="Z44" s="17">
        <f t="shared" si="3"/>
        <v>10569</v>
      </c>
      <c r="AA44" s="22">
        <v>1044</v>
      </c>
      <c r="AB44" s="22">
        <v>882</v>
      </c>
      <c r="AC44" s="22">
        <v>2812</v>
      </c>
      <c r="AD44" s="22">
        <v>2527</v>
      </c>
      <c r="AE44" s="22">
        <v>3304</v>
      </c>
      <c r="AF44" s="16">
        <f t="shared" si="4"/>
        <v>23386</v>
      </c>
      <c r="AG44" s="21">
        <v>3204</v>
      </c>
      <c r="AH44" s="21">
        <v>1764</v>
      </c>
      <c r="AI44" s="21">
        <v>5066</v>
      </c>
      <c r="AJ44" s="21">
        <v>5914</v>
      </c>
      <c r="AK44" s="21">
        <v>7438</v>
      </c>
      <c r="AL44" s="16">
        <v>26026.618567261041</v>
      </c>
      <c r="AM44" s="21">
        <v>3797.5780614456089</v>
      </c>
      <c r="AN44" s="21">
        <v>2039.2241341743838</v>
      </c>
      <c r="AO44" s="21">
        <v>5464.0016459917942</v>
      </c>
      <c r="AP44" s="21">
        <v>6763.1901690774048</v>
      </c>
      <c r="AQ44" s="21">
        <v>7962.6245565718473</v>
      </c>
      <c r="AR44" s="18"/>
    </row>
    <row r="45" spans="1:47" ht="12.75" customHeight="1">
      <c r="A45" s="20" t="s">
        <v>45</v>
      </c>
      <c r="B45" s="21">
        <f t="shared" si="14"/>
        <v>105441</v>
      </c>
      <c r="C45" s="21">
        <v>6148</v>
      </c>
      <c r="D45" s="21">
        <v>9231</v>
      </c>
      <c r="E45" s="21">
        <v>39016</v>
      </c>
      <c r="F45" s="21">
        <v>27028</v>
      </c>
      <c r="G45" s="21">
        <v>24018</v>
      </c>
      <c r="H45" s="23">
        <v>95250</v>
      </c>
      <c r="I45" s="23">
        <v>5199</v>
      </c>
      <c r="J45" s="23">
        <v>7428</v>
      </c>
      <c r="K45" s="23">
        <v>35406</v>
      </c>
      <c r="L45" s="23">
        <v>24273</v>
      </c>
      <c r="M45" s="23">
        <v>22944</v>
      </c>
      <c r="N45" s="21">
        <v>101791</v>
      </c>
      <c r="O45" s="21">
        <v>5507</v>
      </c>
      <c r="P45" s="21">
        <v>9485</v>
      </c>
      <c r="Q45" s="21">
        <v>34839</v>
      </c>
      <c r="R45" s="21">
        <v>27648</v>
      </c>
      <c r="S45" s="21">
        <v>24312</v>
      </c>
      <c r="T45" s="21">
        <v>29694</v>
      </c>
      <c r="U45" s="21">
        <v>1267</v>
      </c>
      <c r="V45" s="21">
        <v>3009</v>
      </c>
      <c r="W45" s="21">
        <v>8562</v>
      </c>
      <c r="X45" s="21">
        <v>7422</v>
      </c>
      <c r="Y45" s="21">
        <v>9434</v>
      </c>
      <c r="Z45" s="17">
        <f t="shared" si="3"/>
        <v>105261</v>
      </c>
      <c r="AA45" s="22">
        <v>6486</v>
      </c>
      <c r="AB45" s="22">
        <v>11348</v>
      </c>
      <c r="AC45" s="22">
        <v>23341</v>
      </c>
      <c r="AD45" s="22">
        <v>22503</v>
      </c>
      <c r="AE45" s="22">
        <v>41583</v>
      </c>
      <c r="AF45" s="16">
        <f t="shared" si="4"/>
        <v>67574</v>
      </c>
      <c r="AG45" s="21">
        <v>4576</v>
      </c>
      <c r="AH45" s="21">
        <v>7409</v>
      </c>
      <c r="AI45" s="21">
        <v>12710</v>
      </c>
      <c r="AJ45" s="21">
        <v>14825</v>
      </c>
      <c r="AK45" s="21">
        <v>28054</v>
      </c>
      <c r="AL45" s="16">
        <v>58135.675397236555</v>
      </c>
      <c r="AM45" s="21">
        <v>3715.5534383170611</v>
      </c>
      <c r="AN45" s="21">
        <v>7106.5928070386608</v>
      </c>
      <c r="AO45" s="21">
        <v>11508.55252882783</v>
      </c>
      <c r="AP45" s="21">
        <v>12787.32085843387</v>
      </c>
      <c r="AQ45" s="21">
        <v>23017.655764619121</v>
      </c>
      <c r="AR45" s="18"/>
    </row>
    <row r="46" spans="1:47" ht="12.75" customHeight="1">
      <c r="A46" s="20" t="s">
        <v>46</v>
      </c>
      <c r="B46" s="21">
        <f t="shared" si="14"/>
        <v>7370</v>
      </c>
      <c r="C46" s="21">
        <v>645</v>
      </c>
      <c r="D46" s="21">
        <v>545</v>
      </c>
      <c r="E46" s="21">
        <v>2899</v>
      </c>
      <c r="F46" s="21">
        <v>1432</v>
      </c>
      <c r="G46" s="21">
        <v>1849</v>
      </c>
      <c r="H46" s="23">
        <v>8821</v>
      </c>
      <c r="I46" s="23">
        <v>544</v>
      </c>
      <c r="J46" s="23">
        <v>773</v>
      </c>
      <c r="K46" s="23">
        <v>3188</v>
      </c>
      <c r="L46" s="23">
        <v>2130</v>
      </c>
      <c r="M46" s="23">
        <v>2186</v>
      </c>
      <c r="N46" s="21">
        <v>7940</v>
      </c>
      <c r="O46" s="21">
        <v>490</v>
      </c>
      <c r="P46" s="21">
        <v>560</v>
      </c>
      <c r="Q46" s="21">
        <v>2931</v>
      </c>
      <c r="R46" s="21">
        <v>2044</v>
      </c>
      <c r="S46" s="21">
        <v>1915</v>
      </c>
      <c r="T46" s="21">
        <v>2393</v>
      </c>
      <c r="U46" s="21">
        <v>177</v>
      </c>
      <c r="V46" s="21">
        <v>304</v>
      </c>
      <c r="W46" s="21">
        <v>858</v>
      </c>
      <c r="X46" s="21">
        <v>574</v>
      </c>
      <c r="Y46" s="21">
        <v>480</v>
      </c>
      <c r="Z46" s="17">
        <f t="shared" si="3"/>
        <v>7480</v>
      </c>
      <c r="AA46" s="22">
        <v>793</v>
      </c>
      <c r="AB46" s="22">
        <v>539</v>
      </c>
      <c r="AC46" s="22">
        <v>2821</v>
      </c>
      <c r="AD46" s="22">
        <v>1787</v>
      </c>
      <c r="AE46" s="22">
        <v>1540</v>
      </c>
      <c r="AF46" s="16">
        <f t="shared" si="4"/>
        <v>10792</v>
      </c>
      <c r="AG46" s="21">
        <v>1400</v>
      </c>
      <c r="AH46" s="21">
        <v>753</v>
      </c>
      <c r="AI46" s="21">
        <v>3313</v>
      </c>
      <c r="AJ46" s="21">
        <v>2781</v>
      </c>
      <c r="AK46" s="21">
        <v>2545</v>
      </c>
      <c r="AL46" s="16">
        <v>11347.90580602819</v>
      </c>
      <c r="AM46" s="21">
        <v>1357.9018660708402</v>
      </c>
      <c r="AN46" s="21">
        <v>748.95534956821064</v>
      </c>
      <c r="AO46" s="21">
        <v>3508.2644482612263</v>
      </c>
      <c r="AP46" s="21">
        <v>3085.2798802092079</v>
      </c>
      <c r="AQ46" s="21">
        <v>2647.5042619187034</v>
      </c>
      <c r="AR46" s="18"/>
      <c r="AS46" s="18"/>
    </row>
    <row r="47" spans="1:47" s="15" customFormat="1" ht="12.75" customHeight="1">
      <c r="A47" s="11" t="s">
        <v>47</v>
      </c>
      <c r="B47" s="16">
        <f t="shared" ref="B47:G47" si="15">SUM(B48:B73)</f>
        <v>1386466</v>
      </c>
      <c r="C47" s="16">
        <f t="shared" si="15"/>
        <v>83141</v>
      </c>
      <c r="D47" s="16">
        <f t="shared" si="15"/>
        <v>93994</v>
      </c>
      <c r="E47" s="16">
        <f t="shared" si="15"/>
        <v>494348</v>
      </c>
      <c r="F47" s="16">
        <f t="shared" si="15"/>
        <v>279341</v>
      </c>
      <c r="G47" s="16">
        <f t="shared" si="15"/>
        <v>435642</v>
      </c>
      <c r="H47" s="16">
        <f>+I47+J47+K47+L47+M47</f>
        <v>1331893</v>
      </c>
      <c r="I47" s="16">
        <f>+I48+I49+I50+I51+I52+I53+I54+I55+I56+I57+I58+I59+I60+I61+I62+I63+I64+I65+I66+I67+I68+I69+I70+I71+I72+I73</f>
        <v>80512</v>
      </c>
      <c r="J47" s="16">
        <f>+J48+J49+J50+J51+J52+J53+J54+J55+J56+J57+J58+J59+J60+J61+J62+J63+J64+J65+J66+J67+J68+J69+J70+J71+J72+J73</f>
        <v>105789</v>
      </c>
      <c r="K47" s="16">
        <f>+K48+K49+K50+K51+K52+K53+K54+K55+K56+K57+K58+K59+K60+K61+K62+K63+K64+K65+K66+K67+K68+K69+K70+K71+K72+K73</f>
        <v>487337</v>
      </c>
      <c r="L47" s="16">
        <f>+L48+L49+L50+L51+L52+L53+L54+L55+L56+L57+L58+L59+L60+L61+L62+L63+L64+L65+L66+L67+L68+L69+L70+L71+L72+L73</f>
        <v>280490</v>
      </c>
      <c r="M47" s="16">
        <f>+M48+M49+M50+M51+M52+M53+M54+M55+M56+M57+M58+M59+M60+M61+M62+M63+M64+M65+M66+M67+M68+M69+M70+M71+M72+M73</f>
        <v>377765</v>
      </c>
      <c r="N47" s="16">
        <v>1265277</v>
      </c>
      <c r="O47" s="16">
        <v>77395</v>
      </c>
      <c r="P47" s="16">
        <v>89903</v>
      </c>
      <c r="Q47" s="16">
        <v>445723</v>
      </c>
      <c r="R47" s="16">
        <v>313546</v>
      </c>
      <c r="S47" s="16">
        <v>338710</v>
      </c>
      <c r="T47" s="16">
        <v>374407</v>
      </c>
      <c r="U47" s="16">
        <v>29798</v>
      </c>
      <c r="V47" s="16">
        <v>29402</v>
      </c>
      <c r="W47" s="16">
        <v>114656</v>
      </c>
      <c r="X47" s="16">
        <v>99748</v>
      </c>
      <c r="Y47" s="16">
        <v>100803</v>
      </c>
      <c r="Z47" s="17">
        <f t="shared" si="3"/>
        <v>804866</v>
      </c>
      <c r="AA47" s="17">
        <v>79311</v>
      </c>
      <c r="AB47" s="17">
        <v>55851</v>
      </c>
      <c r="AC47" s="17">
        <v>264740</v>
      </c>
      <c r="AD47" s="17">
        <v>217510</v>
      </c>
      <c r="AE47" s="17">
        <v>187454</v>
      </c>
      <c r="AF47" s="16">
        <f t="shared" si="4"/>
        <v>1300157</v>
      </c>
      <c r="AG47" s="16">
        <v>134003</v>
      </c>
      <c r="AH47" s="16">
        <v>89686</v>
      </c>
      <c r="AI47" s="16">
        <v>390986</v>
      </c>
      <c r="AJ47" s="16">
        <v>334901</v>
      </c>
      <c r="AK47" s="16">
        <v>350581</v>
      </c>
      <c r="AL47" s="16">
        <v>984926.54872902215</v>
      </c>
      <c r="AM47" s="16">
        <v>91182.817790167726</v>
      </c>
      <c r="AN47" s="16">
        <v>67413.300861534866</v>
      </c>
      <c r="AO47" s="16">
        <v>271513.13351212378</v>
      </c>
      <c r="AP47" s="16">
        <v>244797.87648778257</v>
      </c>
      <c r="AQ47" s="16">
        <v>310019.42007741303</v>
      </c>
      <c r="AR47" s="14"/>
      <c r="AS47" s="14"/>
    </row>
    <row r="48" spans="1:47" ht="12.75" customHeight="1">
      <c r="A48" s="20" t="s">
        <v>48</v>
      </c>
      <c r="B48" s="21">
        <f>SUM(C48:G48)</f>
        <v>265398</v>
      </c>
      <c r="C48" s="21">
        <v>12865</v>
      </c>
      <c r="D48" s="21">
        <v>16988</v>
      </c>
      <c r="E48" s="21">
        <v>95917</v>
      </c>
      <c r="F48" s="21">
        <v>47768</v>
      </c>
      <c r="G48" s="21">
        <v>91860</v>
      </c>
      <c r="H48" s="21">
        <f>+I48+J48+K48+L48+M48</f>
        <v>216528</v>
      </c>
      <c r="I48" s="21">
        <v>10629</v>
      </c>
      <c r="J48" s="21">
        <v>16208</v>
      </c>
      <c r="K48" s="21">
        <v>77284</v>
      </c>
      <c r="L48" s="21">
        <v>40983</v>
      </c>
      <c r="M48" s="21">
        <v>71424</v>
      </c>
      <c r="N48" s="21">
        <v>178908</v>
      </c>
      <c r="O48" s="21">
        <v>8476</v>
      </c>
      <c r="P48" s="21">
        <v>12351</v>
      </c>
      <c r="Q48" s="21">
        <v>60725</v>
      </c>
      <c r="R48" s="21">
        <v>38860</v>
      </c>
      <c r="S48" s="21">
        <v>58496</v>
      </c>
      <c r="T48" s="21">
        <v>36748</v>
      </c>
      <c r="U48" s="21">
        <v>1703</v>
      </c>
      <c r="V48" s="21">
        <v>2630</v>
      </c>
      <c r="W48" s="21">
        <v>11017</v>
      </c>
      <c r="X48" s="21">
        <v>8480</v>
      </c>
      <c r="Y48" s="21">
        <v>12918</v>
      </c>
      <c r="Z48" s="17">
        <v>105529</v>
      </c>
      <c r="AA48" s="22">
        <v>5740</v>
      </c>
      <c r="AB48" s="22">
        <v>6596</v>
      </c>
      <c r="AC48" s="22">
        <v>35173</v>
      </c>
      <c r="AD48" s="22">
        <v>23884</v>
      </c>
      <c r="AE48" s="22">
        <v>34136</v>
      </c>
      <c r="AF48" s="16">
        <v>185818</v>
      </c>
      <c r="AG48" s="21">
        <v>12226</v>
      </c>
      <c r="AH48" s="21">
        <v>10402</v>
      </c>
      <c r="AI48" s="21">
        <v>61292</v>
      </c>
      <c r="AJ48" s="21">
        <v>40065</v>
      </c>
      <c r="AK48" s="21">
        <v>61833</v>
      </c>
      <c r="AL48" s="16">
        <v>140993.23843940854</v>
      </c>
      <c r="AM48" s="21">
        <v>8630.1528716720295</v>
      </c>
      <c r="AN48" s="21">
        <v>7860.3695626615727</v>
      </c>
      <c r="AO48" s="21">
        <v>40236.472486963015</v>
      </c>
      <c r="AP48" s="21">
        <v>30000.428901839929</v>
      </c>
      <c r="AQ48" s="21">
        <v>54265.814616272008</v>
      </c>
      <c r="AR48" s="18"/>
      <c r="AS48" s="18"/>
    </row>
    <row r="49" spans="1:45" ht="12.75" customHeight="1">
      <c r="A49" s="20" t="s">
        <v>49</v>
      </c>
      <c r="B49" s="21">
        <f t="shared" ref="B49:B73" si="16">SUM(C49:G49)</f>
        <v>10460</v>
      </c>
      <c r="C49" s="21">
        <v>723</v>
      </c>
      <c r="D49" s="21">
        <v>690</v>
      </c>
      <c r="E49" s="21">
        <v>3785</v>
      </c>
      <c r="F49" s="21">
        <v>2027</v>
      </c>
      <c r="G49" s="21">
        <v>3235</v>
      </c>
      <c r="H49" s="21">
        <f t="shared" ref="H49:H73" si="17">+I49+J49+K49+L49+M49</f>
        <v>11567</v>
      </c>
      <c r="I49" s="21">
        <v>508</v>
      </c>
      <c r="J49" s="21">
        <v>812</v>
      </c>
      <c r="K49" s="21">
        <v>4307</v>
      </c>
      <c r="L49" s="21">
        <v>2445</v>
      </c>
      <c r="M49" s="21">
        <v>3495</v>
      </c>
      <c r="N49" s="21">
        <v>11539</v>
      </c>
      <c r="O49" s="21">
        <v>433</v>
      </c>
      <c r="P49" s="21">
        <v>917</v>
      </c>
      <c r="Q49" s="21">
        <v>3999</v>
      </c>
      <c r="R49" s="21">
        <v>2844</v>
      </c>
      <c r="S49" s="21">
        <v>3346</v>
      </c>
      <c r="T49" s="21">
        <v>3688</v>
      </c>
      <c r="U49" s="21">
        <v>139</v>
      </c>
      <c r="V49" s="21">
        <v>272</v>
      </c>
      <c r="W49" s="21">
        <v>1070</v>
      </c>
      <c r="X49" s="21">
        <v>943</v>
      </c>
      <c r="Y49" s="21">
        <v>1264</v>
      </c>
      <c r="Z49" s="17">
        <v>5896</v>
      </c>
      <c r="AA49" s="22">
        <v>541</v>
      </c>
      <c r="AB49" s="22">
        <v>368</v>
      </c>
      <c r="AC49" s="22">
        <v>1814</v>
      </c>
      <c r="AD49" s="22">
        <v>1321</v>
      </c>
      <c r="AE49" s="22">
        <v>1852</v>
      </c>
      <c r="AF49" s="16">
        <v>13586</v>
      </c>
      <c r="AG49" s="21">
        <v>999</v>
      </c>
      <c r="AH49" s="21">
        <v>710</v>
      </c>
      <c r="AI49" s="21">
        <v>4583</v>
      </c>
      <c r="AJ49" s="21">
        <v>2968</v>
      </c>
      <c r="AK49" s="21">
        <v>4326</v>
      </c>
      <c r="AL49" s="16">
        <v>11717.892849562995</v>
      </c>
      <c r="AM49" s="21">
        <v>714.97080759183416</v>
      </c>
      <c r="AN49" s="21">
        <v>566.99180802421574</v>
      </c>
      <c r="AO49" s="21">
        <v>3588.992859660209</v>
      </c>
      <c r="AP49" s="21">
        <v>2353.0453194942552</v>
      </c>
      <c r="AQ49" s="21">
        <v>4493.8920547924808</v>
      </c>
      <c r="AR49" s="18"/>
      <c r="AS49" s="18"/>
    </row>
    <row r="50" spans="1:45" ht="12.75" customHeight="1">
      <c r="A50" s="20" t="s">
        <v>50</v>
      </c>
      <c r="B50" s="21">
        <f t="shared" si="16"/>
        <v>37513</v>
      </c>
      <c r="C50" s="21">
        <v>2050</v>
      </c>
      <c r="D50" s="21">
        <v>2615</v>
      </c>
      <c r="E50" s="21">
        <v>13020</v>
      </c>
      <c r="F50" s="21">
        <v>7336</v>
      </c>
      <c r="G50" s="21">
        <v>12492</v>
      </c>
      <c r="H50" s="21">
        <f t="shared" si="17"/>
        <v>34883</v>
      </c>
      <c r="I50" s="21">
        <v>1684</v>
      </c>
      <c r="J50" s="21">
        <v>3204</v>
      </c>
      <c r="K50" s="21">
        <v>12133</v>
      </c>
      <c r="L50" s="21">
        <v>7980</v>
      </c>
      <c r="M50" s="21">
        <v>9882</v>
      </c>
      <c r="N50" s="21">
        <v>32897</v>
      </c>
      <c r="O50" s="21">
        <v>1843</v>
      </c>
      <c r="P50" s="21">
        <v>2743</v>
      </c>
      <c r="Q50" s="21">
        <v>10955</v>
      </c>
      <c r="R50" s="21">
        <v>8352</v>
      </c>
      <c r="S50" s="21">
        <v>9004</v>
      </c>
      <c r="T50" s="21">
        <v>7828</v>
      </c>
      <c r="U50" s="21">
        <v>514</v>
      </c>
      <c r="V50" s="21">
        <v>736</v>
      </c>
      <c r="W50" s="21">
        <v>2333</v>
      </c>
      <c r="X50" s="21">
        <v>2034</v>
      </c>
      <c r="Y50" s="21">
        <v>2211</v>
      </c>
      <c r="Z50" s="17">
        <v>13344</v>
      </c>
      <c r="AA50" s="22">
        <v>1314</v>
      </c>
      <c r="AB50" s="22">
        <v>1106</v>
      </c>
      <c r="AC50" s="22">
        <v>3994</v>
      </c>
      <c r="AD50" s="22">
        <v>3352</v>
      </c>
      <c r="AE50" s="22">
        <v>3578</v>
      </c>
      <c r="AF50" s="16">
        <v>33749</v>
      </c>
      <c r="AG50" s="21">
        <v>3334</v>
      </c>
      <c r="AH50" s="21">
        <v>2706</v>
      </c>
      <c r="AI50" s="21">
        <v>10586</v>
      </c>
      <c r="AJ50" s="21">
        <v>8041</v>
      </c>
      <c r="AK50" s="21">
        <v>9082</v>
      </c>
      <c r="AL50" s="16">
        <v>24149.695596425394</v>
      </c>
      <c r="AM50" s="21">
        <v>2238.1689495406413</v>
      </c>
      <c r="AN50" s="21">
        <v>1930.2585926991942</v>
      </c>
      <c r="AO50" s="21">
        <v>6881.8222854975884</v>
      </c>
      <c r="AP50" s="21">
        <v>5680.557081838775</v>
      </c>
      <c r="AQ50" s="21">
        <v>7418.8886868491882</v>
      </c>
      <c r="AR50" s="18"/>
      <c r="AS50" s="18"/>
    </row>
    <row r="51" spans="1:45" ht="12.75" customHeight="1">
      <c r="A51" s="20" t="s">
        <v>51</v>
      </c>
      <c r="B51" s="21">
        <f t="shared" si="16"/>
        <v>2019</v>
      </c>
      <c r="C51" s="21">
        <v>200</v>
      </c>
      <c r="D51" s="21">
        <v>65</v>
      </c>
      <c r="E51" s="21">
        <v>912</v>
      </c>
      <c r="F51" s="21">
        <v>390</v>
      </c>
      <c r="G51" s="21">
        <v>452</v>
      </c>
      <c r="H51" s="21">
        <f t="shared" si="17"/>
        <v>2206</v>
      </c>
      <c r="I51" s="21">
        <v>103</v>
      </c>
      <c r="J51" s="21">
        <v>137</v>
      </c>
      <c r="K51" s="21">
        <v>843</v>
      </c>
      <c r="L51" s="21">
        <v>547</v>
      </c>
      <c r="M51" s="21">
        <v>576</v>
      </c>
      <c r="N51" s="21">
        <v>2593</v>
      </c>
      <c r="O51" s="21">
        <v>56</v>
      </c>
      <c r="P51" s="21">
        <v>144</v>
      </c>
      <c r="Q51" s="21">
        <v>810</v>
      </c>
      <c r="R51" s="21">
        <v>861</v>
      </c>
      <c r="S51" s="21">
        <v>722</v>
      </c>
      <c r="T51" s="21">
        <v>1521</v>
      </c>
      <c r="U51" s="21">
        <v>76</v>
      </c>
      <c r="V51" s="21">
        <v>72</v>
      </c>
      <c r="W51" s="21">
        <v>488</v>
      </c>
      <c r="X51" s="21">
        <v>553</v>
      </c>
      <c r="Y51" s="21">
        <v>332</v>
      </c>
      <c r="Z51" s="17">
        <v>2553</v>
      </c>
      <c r="AA51" s="22">
        <v>181</v>
      </c>
      <c r="AB51" s="22">
        <v>126</v>
      </c>
      <c r="AC51" s="22">
        <v>742</v>
      </c>
      <c r="AD51" s="22">
        <v>856</v>
      </c>
      <c r="AE51" s="22">
        <v>648</v>
      </c>
      <c r="AF51" s="16">
        <v>4689</v>
      </c>
      <c r="AG51" s="21">
        <v>316</v>
      </c>
      <c r="AH51" s="21">
        <v>235</v>
      </c>
      <c r="AI51" s="21">
        <v>1319</v>
      </c>
      <c r="AJ51" s="21">
        <v>1604</v>
      </c>
      <c r="AK51" s="21">
        <v>1215</v>
      </c>
      <c r="AL51" s="16">
        <v>3761.6214853718993</v>
      </c>
      <c r="AM51" s="21">
        <v>240.84726446072148</v>
      </c>
      <c r="AN51" s="21">
        <v>178.86910064519407</v>
      </c>
      <c r="AO51" s="21">
        <v>970.61068310650683</v>
      </c>
      <c r="AP51" s="21">
        <v>1284.0784554446425</v>
      </c>
      <c r="AQ51" s="21">
        <v>1087.2159817148336</v>
      </c>
      <c r="AR51" s="18"/>
      <c r="AS51" s="18"/>
    </row>
    <row r="52" spans="1:45" ht="12.75" customHeight="1">
      <c r="A52" s="20" t="s">
        <v>52</v>
      </c>
      <c r="B52" s="21">
        <f t="shared" si="16"/>
        <v>2546</v>
      </c>
      <c r="C52" s="21">
        <v>185</v>
      </c>
      <c r="D52" s="21">
        <v>170</v>
      </c>
      <c r="E52" s="21">
        <v>561</v>
      </c>
      <c r="F52" s="21">
        <v>595</v>
      </c>
      <c r="G52" s="21">
        <v>1035</v>
      </c>
      <c r="H52" s="21">
        <f t="shared" si="17"/>
        <v>4196</v>
      </c>
      <c r="I52" s="21">
        <v>303</v>
      </c>
      <c r="J52" s="21">
        <v>273</v>
      </c>
      <c r="K52" s="21">
        <v>1325</v>
      </c>
      <c r="L52" s="21">
        <v>686</v>
      </c>
      <c r="M52" s="21">
        <v>1609</v>
      </c>
      <c r="N52" s="21">
        <v>4433</v>
      </c>
      <c r="O52" s="21">
        <v>323</v>
      </c>
      <c r="P52" s="21">
        <v>345</v>
      </c>
      <c r="Q52" s="21">
        <v>1246</v>
      </c>
      <c r="R52" s="21">
        <v>956</v>
      </c>
      <c r="S52" s="21">
        <v>1563</v>
      </c>
      <c r="T52" s="21">
        <v>1998</v>
      </c>
      <c r="U52" s="21">
        <v>136</v>
      </c>
      <c r="V52" s="21">
        <v>191</v>
      </c>
      <c r="W52" s="21">
        <v>426</v>
      </c>
      <c r="X52" s="21">
        <v>457</v>
      </c>
      <c r="Y52" s="21">
        <v>788</v>
      </c>
      <c r="Z52" s="17">
        <v>1519</v>
      </c>
      <c r="AA52" s="22">
        <v>109</v>
      </c>
      <c r="AB52" s="22">
        <v>149</v>
      </c>
      <c r="AC52" s="22">
        <v>538</v>
      </c>
      <c r="AD52" s="22">
        <v>333</v>
      </c>
      <c r="AE52" s="22">
        <v>390</v>
      </c>
      <c r="AF52" s="16">
        <v>3590</v>
      </c>
      <c r="AG52" s="21">
        <v>395</v>
      </c>
      <c r="AH52" s="21">
        <v>297</v>
      </c>
      <c r="AI52" s="21">
        <v>1087</v>
      </c>
      <c r="AJ52" s="21">
        <v>747</v>
      </c>
      <c r="AK52" s="21">
        <v>1064</v>
      </c>
      <c r="AL52" s="16">
        <v>3260.356834664829</v>
      </c>
      <c r="AM52" s="21">
        <v>334.28791387332473</v>
      </c>
      <c r="AN52" s="21">
        <v>225.17522017963068</v>
      </c>
      <c r="AO52" s="21">
        <v>797.03163921536054</v>
      </c>
      <c r="AP52" s="21">
        <v>667.17193337516449</v>
      </c>
      <c r="AQ52" s="21">
        <v>1236.6901280213485</v>
      </c>
      <c r="AR52" s="18"/>
      <c r="AS52" s="18"/>
    </row>
    <row r="53" spans="1:45" ht="12.75" customHeight="1">
      <c r="A53" s="20" t="s">
        <v>53</v>
      </c>
      <c r="B53" s="21">
        <f t="shared" si="16"/>
        <v>589</v>
      </c>
      <c r="C53" s="21">
        <v>50</v>
      </c>
      <c r="D53" s="21">
        <v>70</v>
      </c>
      <c r="E53" s="21">
        <v>180</v>
      </c>
      <c r="F53" s="21">
        <v>100</v>
      </c>
      <c r="G53" s="21">
        <v>189</v>
      </c>
      <c r="H53" s="21">
        <f t="shared" si="17"/>
        <v>482</v>
      </c>
      <c r="I53" s="21">
        <v>36</v>
      </c>
      <c r="J53" s="21">
        <v>70</v>
      </c>
      <c r="K53" s="21">
        <v>163</v>
      </c>
      <c r="L53" s="21">
        <v>83</v>
      </c>
      <c r="M53" s="21">
        <v>130</v>
      </c>
      <c r="N53" s="21">
        <v>906</v>
      </c>
      <c r="O53" s="21">
        <v>52</v>
      </c>
      <c r="P53" s="21">
        <v>56</v>
      </c>
      <c r="Q53" s="21">
        <v>290</v>
      </c>
      <c r="R53" s="21">
        <v>226</v>
      </c>
      <c r="S53" s="21">
        <v>282</v>
      </c>
      <c r="T53" s="21">
        <v>190</v>
      </c>
      <c r="U53" s="21">
        <v>8</v>
      </c>
      <c r="V53" s="21">
        <v>24</v>
      </c>
      <c r="W53" s="21">
        <v>64</v>
      </c>
      <c r="X53" s="21">
        <v>50</v>
      </c>
      <c r="Y53" s="21">
        <v>44</v>
      </c>
      <c r="Z53" s="17">
        <v>39</v>
      </c>
      <c r="AA53" s="22">
        <v>2</v>
      </c>
      <c r="AB53" s="22">
        <v>9</v>
      </c>
      <c r="AC53" s="22">
        <v>8</v>
      </c>
      <c r="AD53" s="22">
        <v>11</v>
      </c>
      <c r="AE53" s="22">
        <v>9</v>
      </c>
      <c r="AF53" s="16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16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18"/>
      <c r="AS53" s="18"/>
    </row>
    <row r="54" spans="1:45" ht="12.75" customHeight="1">
      <c r="A54" s="20" t="s">
        <v>54</v>
      </c>
      <c r="B54" s="21">
        <f t="shared" si="16"/>
        <v>173065</v>
      </c>
      <c r="C54" s="21">
        <v>9817</v>
      </c>
      <c r="D54" s="21">
        <v>11318</v>
      </c>
      <c r="E54" s="21">
        <v>58008</v>
      </c>
      <c r="F54" s="21">
        <v>41406</v>
      </c>
      <c r="G54" s="21">
        <v>52516</v>
      </c>
      <c r="H54" s="21">
        <f t="shared" si="17"/>
        <v>159210</v>
      </c>
      <c r="I54" s="21">
        <v>9809</v>
      </c>
      <c r="J54" s="21">
        <v>11425</v>
      </c>
      <c r="K54" s="21">
        <v>57039</v>
      </c>
      <c r="L54" s="21">
        <v>37711</v>
      </c>
      <c r="M54" s="21">
        <v>43226</v>
      </c>
      <c r="N54" s="21">
        <v>165717</v>
      </c>
      <c r="O54" s="21">
        <v>8766</v>
      </c>
      <c r="P54" s="21">
        <v>11855</v>
      </c>
      <c r="Q54" s="21">
        <v>54249</v>
      </c>
      <c r="R54" s="21">
        <v>46749</v>
      </c>
      <c r="S54" s="21">
        <v>44098</v>
      </c>
      <c r="T54" s="21">
        <v>44071</v>
      </c>
      <c r="U54" s="21">
        <v>3751</v>
      </c>
      <c r="V54" s="21">
        <v>3862</v>
      </c>
      <c r="W54" s="21">
        <v>13693</v>
      </c>
      <c r="X54" s="21">
        <v>11398</v>
      </c>
      <c r="Y54" s="21">
        <v>11367</v>
      </c>
      <c r="Z54" s="17">
        <v>122368</v>
      </c>
      <c r="AA54" s="22">
        <v>14205</v>
      </c>
      <c r="AB54" s="22">
        <v>11801</v>
      </c>
      <c r="AC54" s="22">
        <v>34532</v>
      </c>
      <c r="AD54" s="22">
        <v>31893</v>
      </c>
      <c r="AE54" s="22">
        <v>29937</v>
      </c>
      <c r="AF54" s="16">
        <v>192873</v>
      </c>
      <c r="AG54" s="21">
        <v>22612</v>
      </c>
      <c r="AH54" s="21">
        <v>14666</v>
      </c>
      <c r="AI54" s="21">
        <v>51814</v>
      </c>
      <c r="AJ54" s="21">
        <v>53758</v>
      </c>
      <c r="AK54" s="21">
        <v>50023</v>
      </c>
      <c r="AL54" s="16">
        <v>190222.34976415755</v>
      </c>
      <c r="AM54" s="21">
        <v>20387.334413833185</v>
      </c>
      <c r="AN54" s="21">
        <v>13697.83398705921</v>
      </c>
      <c r="AO54" s="21">
        <v>47416.467498634382</v>
      </c>
      <c r="AP54" s="21">
        <v>52834.880852412069</v>
      </c>
      <c r="AQ54" s="21">
        <v>55885.833012218704</v>
      </c>
      <c r="AR54" s="18"/>
      <c r="AS54" s="18"/>
    </row>
    <row r="55" spans="1:45" ht="12.75" customHeight="1">
      <c r="A55" s="20" t="s">
        <v>55</v>
      </c>
      <c r="B55" s="21">
        <f t="shared" si="16"/>
        <v>5035</v>
      </c>
      <c r="C55" s="21">
        <v>260</v>
      </c>
      <c r="D55" s="21">
        <v>300</v>
      </c>
      <c r="E55" s="21">
        <v>1339</v>
      </c>
      <c r="F55" s="21">
        <v>1039</v>
      </c>
      <c r="G55" s="21">
        <v>2097</v>
      </c>
      <c r="H55" s="21">
        <f t="shared" si="17"/>
        <v>4214</v>
      </c>
      <c r="I55" s="21">
        <v>312</v>
      </c>
      <c r="J55" s="21">
        <v>328</v>
      </c>
      <c r="K55" s="21">
        <v>1141</v>
      </c>
      <c r="L55" s="21">
        <v>895</v>
      </c>
      <c r="M55" s="21">
        <v>1538</v>
      </c>
      <c r="N55" s="21">
        <v>4675</v>
      </c>
      <c r="O55" s="21">
        <v>353</v>
      </c>
      <c r="P55" s="21">
        <v>328</v>
      </c>
      <c r="Q55" s="21">
        <v>1305</v>
      </c>
      <c r="R55" s="21">
        <v>1011</v>
      </c>
      <c r="S55" s="21">
        <v>1678</v>
      </c>
      <c r="T55" s="21">
        <v>4650</v>
      </c>
      <c r="U55" s="21">
        <v>339</v>
      </c>
      <c r="V55" s="21">
        <v>450</v>
      </c>
      <c r="W55" s="21">
        <v>1286</v>
      </c>
      <c r="X55" s="21">
        <v>1071</v>
      </c>
      <c r="Y55" s="21">
        <v>1504</v>
      </c>
      <c r="Z55" s="17">
        <v>502</v>
      </c>
      <c r="AA55" s="22">
        <v>20</v>
      </c>
      <c r="AB55" s="22">
        <v>35</v>
      </c>
      <c r="AC55" s="22">
        <v>180</v>
      </c>
      <c r="AD55" s="22">
        <v>148</v>
      </c>
      <c r="AE55" s="22">
        <v>119</v>
      </c>
      <c r="AF55" s="16">
        <v>1126</v>
      </c>
      <c r="AG55" s="21">
        <v>85</v>
      </c>
      <c r="AH55" s="21">
        <v>49</v>
      </c>
      <c r="AI55" s="21">
        <v>405</v>
      </c>
      <c r="AJ55" s="21">
        <v>317</v>
      </c>
      <c r="AK55" s="21">
        <v>270</v>
      </c>
      <c r="AL55" s="16">
        <v>1292.7775728729241</v>
      </c>
      <c r="AM55" s="21">
        <v>57.317637999319054</v>
      </c>
      <c r="AN55" s="21">
        <v>74.463654401921389</v>
      </c>
      <c r="AO55" s="21">
        <v>434.80916893772621</v>
      </c>
      <c r="AP55" s="21">
        <v>316.60122925326306</v>
      </c>
      <c r="AQ55" s="21">
        <v>409.58588228069459</v>
      </c>
      <c r="AR55" s="18"/>
      <c r="AS55" s="18"/>
    </row>
    <row r="56" spans="1:45" ht="12.75" customHeight="1">
      <c r="A56" s="20" t="s">
        <v>56</v>
      </c>
      <c r="B56" s="21">
        <f t="shared" si="16"/>
        <v>213247</v>
      </c>
      <c r="C56" s="21">
        <v>12494</v>
      </c>
      <c r="D56" s="21">
        <v>15425</v>
      </c>
      <c r="E56" s="21">
        <v>70111</v>
      </c>
      <c r="F56" s="21">
        <v>44575</v>
      </c>
      <c r="G56" s="21">
        <v>70642</v>
      </c>
      <c r="H56" s="21">
        <f t="shared" si="17"/>
        <v>221058</v>
      </c>
      <c r="I56" s="21">
        <v>14220</v>
      </c>
      <c r="J56" s="21">
        <v>19500</v>
      </c>
      <c r="K56" s="21">
        <v>75947</v>
      </c>
      <c r="L56" s="21">
        <v>48028</v>
      </c>
      <c r="M56" s="21">
        <v>63363</v>
      </c>
      <c r="N56" s="21">
        <v>211188</v>
      </c>
      <c r="O56" s="21">
        <v>12696</v>
      </c>
      <c r="P56" s="21">
        <v>17431</v>
      </c>
      <c r="Q56" s="21">
        <v>70111</v>
      </c>
      <c r="R56" s="21">
        <v>51966</v>
      </c>
      <c r="S56" s="21">
        <v>58984</v>
      </c>
      <c r="T56" s="21">
        <v>76311</v>
      </c>
      <c r="U56" s="21">
        <v>6041</v>
      </c>
      <c r="V56" s="21">
        <v>7561</v>
      </c>
      <c r="W56" s="21">
        <v>21291</v>
      </c>
      <c r="X56" s="21">
        <v>20272</v>
      </c>
      <c r="Y56" s="21">
        <v>21146</v>
      </c>
      <c r="Z56" s="17">
        <v>103695</v>
      </c>
      <c r="AA56" s="22">
        <v>11095</v>
      </c>
      <c r="AB56" s="22">
        <v>9207</v>
      </c>
      <c r="AC56" s="22">
        <v>28852</v>
      </c>
      <c r="AD56" s="22">
        <v>26402</v>
      </c>
      <c r="AE56" s="22">
        <v>28139</v>
      </c>
      <c r="AF56" s="16">
        <v>217973</v>
      </c>
      <c r="AG56" s="21">
        <v>24784</v>
      </c>
      <c r="AH56" s="21">
        <v>17482</v>
      </c>
      <c r="AI56" s="21">
        <v>54851</v>
      </c>
      <c r="AJ56" s="21">
        <v>55871</v>
      </c>
      <c r="AK56" s="21">
        <v>64985</v>
      </c>
      <c r="AL56" s="16">
        <v>143832.57971704827</v>
      </c>
      <c r="AM56" s="21">
        <v>14764.332533539433</v>
      </c>
      <c r="AN56" s="21">
        <v>10964.248811909916</v>
      </c>
      <c r="AO56" s="21">
        <v>34774.146467007617</v>
      </c>
      <c r="AP56" s="21">
        <v>35006.622920424816</v>
      </c>
      <c r="AQ56" s="21">
        <v>48323.228984166461</v>
      </c>
      <c r="AR56" s="18"/>
      <c r="AS56" s="18"/>
    </row>
    <row r="57" spans="1:45" ht="12.75" customHeight="1">
      <c r="A57" s="20" t="s">
        <v>57</v>
      </c>
      <c r="B57" s="21">
        <f t="shared" si="16"/>
        <v>616</v>
      </c>
      <c r="C57" s="21">
        <v>20</v>
      </c>
      <c r="D57" s="21">
        <v>25</v>
      </c>
      <c r="E57" s="21">
        <v>201</v>
      </c>
      <c r="F57" s="21">
        <v>239</v>
      </c>
      <c r="G57" s="21">
        <v>131</v>
      </c>
      <c r="H57" s="21">
        <f t="shared" si="17"/>
        <v>599</v>
      </c>
      <c r="I57" s="21">
        <v>20</v>
      </c>
      <c r="J57" s="21">
        <v>19</v>
      </c>
      <c r="K57" s="21">
        <v>266</v>
      </c>
      <c r="L57" s="21">
        <v>154</v>
      </c>
      <c r="M57" s="21">
        <v>140</v>
      </c>
      <c r="N57" s="21">
        <v>788</v>
      </c>
      <c r="O57" s="21">
        <v>16</v>
      </c>
      <c r="P57" s="21">
        <v>49</v>
      </c>
      <c r="Q57" s="21">
        <v>303</v>
      </c>
      <c r="R57" s="21">
        <v>231</v>
      </c>
      <c r="S57" s="21">
        <v>189</v>
      </c>
      <c r="T57" s="21">
        <v>314</v>
      </c>
      <c r="U57" s="21">
        <v>4</v>
      </c>
      <c r="V57" s="21">
        <v>22</v>
      </c>
      <c r="W57" s="21">
        <v>179</v>
      </c>
      <c r="X57" s="21">
        <v>64</v>
      </c>
      <c r="Y57" s="21">
        <v>45</v>
      </c>
      <c r="Z57" s="17">
        <v>797</v>
      </c>
      <c r="AA57" s="22">
        <v>29</v>
      </c>
      <c r="AB57" s="22">
        <v>37</v>
      </c>
      <c r="AC57" s="22">
        <v>295</v>
      </c>
      <c r="AD57" s="22">
        <v>231</v>
      </c>
      <c r="AE57" s="22">
        <v>205</v>
      </c>
      <c r="AF57" s="16">
        <v>872</v>
      </c>
      <c r="AG57" s="21">
        <v>40</v>
      </c>
      <c r="AH57" s="21">
        <v>25</v>
      </c>
      <c r="AI57" s="21">
        <v>326</v>
      </c>
      <c r="AJ57" s="21">
        <v>291</v>
      </c>
      <c r="AK57" s="21">
        <v>190</v>
      </c>
      <c r="AL57" s="16">
        <v>1086.6246523765001</v>
      </c>
      <c r="AM57" s="21">
        <v>45.569366139989242</v>
      </c>
      <c r="AN57" s="21">
        <v>27.296839116632629</v>
      </c>
      <c r="AO57" s="21">
        <v>432.51482692730173</v>
      </c>
      <c r="AP57" s="21">
        <v>329.73804895884854</v>
      </c>
      <c r="AQ57" s="21">
        <v>251.50557123372795</v>
      </c>
    </row>
    <row r="58" spans="1:45" ht="12.75" customHeight="1">
      <c r="A58" s="20" t="s">
        <v>58</v>
      </c>
      <c r="B58" s="21">
        <f t="shared" si="16"/>
        <v>32570</v>
      </c>
      <c r="C58" s="21">
        <v>1929</v>
      </c>
      <c r="D58" s="21">
        <v>2480</v>
      </c>
      <c r="E58" s="21">
        <v>11611</v>
      </c>
      <c r="F58" s="21">
        <v>6529</v>
      </c>
      <c r="G58" s="21">
        <v>10021</v>
      </c>
      <c r="H58" s="21">
        <f t="shared" si="17"/>
        <v>27222</v>
      </c>
      <c r="I58" s="21">
        <v>1610</v>
      </c>
      <c r="J58" s="21">
        <v>2151</v>
      </c>
      <c r="K58" s="21">
        <v>10457</v>
      </c>
      <c r="L58" s="21">
        <v>5333</v>
      </c>
      <c r="M58" s="21">
        <v>7671</v>
      </c>
      <c r="N58" s="21">
        <v>33797</v>
      </c>
      <c r="O58" s="21">
        <v>1519</v>
      </c>
      <c r="P58" s="21">
        <v>2050</v>
      </c>
      <c r="Q58" s="21">
        <v>12705</v>
      </c>
      <c r="R58" s="21">
        <v>7713</v>
      </c>
      <c r="S58" s="21">
        <v>9810</v>
      </c>
      <c r="T58" s="21">
        <v>8113</v>
      </c>
      <c r="U58" s="21">
        <v>347</v>
      </c>
      <c r="V58" s="21">
        <v>475</v>
      </c>
      <c r="W58" s="21">
        <v>2302</v>
      </c>
      <c r="X58" s="21">
        <v>1787</v>
      </c>
      <c r="Y58" s="21">
        <v>3202</v>
      </c>
      <c r="Z58" s="17">
        <v>10552</v>
      </c>
      <c r="AA58" s="22">
        <v>1258</v>
      </c>
      <c r="AB58" s="22">
        <v>949</v>
      </c>
      <c r="AC58" s="22">
        <v>3604</v>
      </c>
      <c r="AD58" s="22">
        <v>2196</v>
      </c>
      <c r="AE58" s="22">
        <v>2545</v>
      </c>
      <c r="AF58" s="16">
        <v>30354</v>
      </c>
      <c r="AG58" s="21">
        <v>3463</v>
      </c>
      <c r="AH58" s="21">
        <v>2620</v>
      </c>
      <c r="AI58" s="21">
        <v>10866</v>
      </c>
      <c r="AJ58" s="21">
        <v>6412</v>
      </c>
      <c r="AK58" s="21">
        <v>6993</v>
      </c>
      <c r="AL58" s="16">
        <v>24575.945552364039</v>
      </c>
      <c r="AM58" s="21">
        <v>2693.1315141703426</v>
      </c>
      <c r="AN58" s="21">
        <v>1800.3477481066177</v>
      </c>
      <c r="AO58" s="21">
        <v>7934.1486993490971</v>
      </c>
      <c r="AP58" s="21">
        <v>5289.1870860252347</v>
      </c>
      <c r="AQ58" s="21">
        <v>6859.1305047127516</v>
      </c>
    </row>
    <row r="59" spans="1:45" ht="12.75" customHeight="1">
      <c r="A59" s="20" t="s">
        <v>59</v>
      </c>
      <c r="B59" s="21">
        <f t="shared" si="16"/>
        <v>3959</v>
      </c>
      <c r="C59" s="21">
        <v>320</v>
      </c>
      <c r="D59" s="21">
        <v>250</v>
      </c>
      <c r="E59" s="21">
        <v>1364</v>
      </c>
      <c r="F59" s="21">
        <v>941</v>
      </c>
      <c r="G59" s="21">
        <v>1084</v>
      </c>
      <c r="H59" s="21">
        <f t="shared" si="17"/>
        <v>4346</v>
      </c>
      <c r="I59" s="21">
        <v>133</v>
      </c>
      <c r="J59" s="21">
        <v>283</v>
      </c>
      <c r="K59" s="21">
        <v>1537</v>
      </c>
      <c r="L59" s="21">
        <v>1175</v>
      </c>
      <c r="M59" s="21">
        <v>1218</v>
      </c>
      <c r="N59" s="21">
        <v>5570</v>
      </c>
      <c r="O59" s="21">
        <v>245</v>
      </c>
      <c r="P59" s="21">
        <v>453</v>
      </c>
      <c r="Q59" s="21">
        <v>2070</v>
      </c>
      <c r="R59" s="21">
        <v>1503</v>
      </c>
      <c r="S59" s="21">
        <v>1299</v>
      </c>
      <c r="T59" s="21">
        <v>2596</v>
      </c>
      <c r="U59" s="21">
        <v>176</v>
      </c>
      <c r="V59" s="21">
        <v>249</v>
      </c>
      <c r="W59" s="21">
        <v>718</v>
      </c>
      <c r="X59" s="21">
        <v>773</v>
      </c>
      <c r="Y59" s="21">
        <v>680</v>
      </c>
      <c r="Z59" s="17">
        <v>4129</v>
      </c>
      <c r="AA59" s="22">
        <v>331</v>
      </c>
      <c r="AB59" s="22">
        <v>295</v>
      </c>
      <c r="AC59" s="22">
        <v>1193</v>
      </c>
      <c r="AD59" s="22">
        <v>1364</v>
      </c>
      <c r="AE59" s="22">
        <v>946</v>
      </c>
      <c r="AF59" s="16">
        <v>9033</v>
      </c>
      <c r="AG59" s="21">
        <v>765</v>
      </c>
      <c r="AH59" s="21">
        <v>488</v>
      </c>
      <c r="AI59" s="21">
        <v>2375</v>
      </c>
      <c r="AJ59" s="21">
        <v>2920</v>
      </c>
      <c r="AK59" s="21">
        <v>2485</v>
      </c>
      <c r="AL59" s="16">
        <v>5306.0598590926475</v>
      </c>
      <c r="AM59" s="21">
        <v>447.53060265685622</v>
      </c>
      <c r="AN59" s="21">
        <v>310.98511040727783</v>
      </c>
      <c r="AO59" s="21">
        <v>1306.857670596899</v>
      </c>
      <c r="AP59" s="21">
        <v>1733.6378146663274</v>
      </c>
      <c r="AQ59" s="21">
        <v>1507.0486607652877</v>
      </c>
    </row>
    <row r="60" spans="1:45" ht="12.75" customHeight="1">
      <c r="A60" s="20" t="s">
        <v>60</v>
      </c>
      <c r="B60" s="21">
        <f t="shared" si="16"/>
        <v>175940</v>
      </c>
      <c r="C60" s="21">
        <v>10425</v>
      </c>
      <c r="D60" s="21">
        <v>12830</v>
      </c>
      <c r="E60" s="21">
        <v>59562</v>
      </c>
      <c r="F60" s="21">
        <v>32517</v>
      </c>
      <c r="G60" s="21">
        <v>60606</v>
      </c>
      <c r="H60" s="21">
        <f t="shared" si="17"/>
        <v>185929</v>
      </c>
      <c r="I60" s="21">
        <v>11487</v>
      </c>
      <c r="J60" s="21">
        <v>16563</v>
      </c>
      <c r="K60" s="21">
        <v>69922</v>
      </c>
      <c r="L60" s="21">
        <v>35711</v>
      </c>
      <c r="M60" s="21">
        <v>52246</v>
      </c>
      <c r="N60" s="21">
        <v>156579</v>
      </c>
      <c r="O60" s="21">
        <v>8516</v>
      </c>
      <c r="P60" s="21">
        <v>12406</v>
      </c>
      <c r="Q60" s="21">
        <v>56429</v>
      </c>
      <c r="R60" s="21">
        <v>35290</v>
      </c>
      <c r="S60" s="21">
        <v>43938</v>
      </c>
      <c r="T60" s="21">
        <v>29883</v>
      </c>
      <c r="U60" s="21">
        <v>1660</v>
      </c>
      <c r="V60" s="21">
        <v>2460</v>
      </c>
      <c r="W60" s="21">
        <v>8586</v>
      </c>
      <c r="X60" s="21">
        <v>7732</v>
      </c>
      <c r="Y60" s="21">
        <v>9445</v>
      </c>
      <c r="Z60" s="17">
        <v>17777</v>
      </c>
      <c r="AA60" s="22">
        <v>1925</v>
      </c>
      <c r="AB60" s="22">
        <v>1430</v>
      </c>
      <c r="AC60" s="22">
        <v>5594</v>
      </c>
      <c r="AD60" s="22">
        <v>4513</v>
      </c>
      <c r="AE60" s="22">
        <v>4315</v>
      </c>
      <c r="AF60" s="16">
        <v>196944</v>
      </c>
      <c r="AG60" s="21">
        <v>20345</v>
      </c>
      <c r="AH60" s="21">
        <v>15416</v>
      </c>
      <c r="AI60" s="21">
        <v>58214</v>
      </c>
      <c r="AJ60" s="21">
        <v>46128</v>
      </c>
      <c r="AK60" s="21">
        <v>56841</v>
      </c>
      <c r="AL60" s="16">
        <v>175769.76938809507</v>
      </c>
      <c r="AM60" s="21">
        <v>17077.857819658988</v>
      </c>
      <c r="AN60" s="21">
        <v>13545.6570082913</v>
      </c>
      <c r="AO60" s="21">
        <v>48782.706146469493</v>
      </c>
      <c r="AP60" s="21">
        <v>41897.271922356711</v>
      </c>
      <c r="AQ60" s="21">
        <v>54466.276491318575</v>
      </c>
    </row>
    <row r="61" spans="1:45" ht="12.75" customHeight="1">
      <c r="A61" s="20" t="s">
        <v>61</v>
      </c>
      <c r="B61" s="21">
        <f t="shared" si="16"/>
        <v>795</v>
      </c>
      <c r="C61" s="21">
        <v>45</v>
      </c>
      <c r="D61" s="21">
        <v>35</v>
      </c>
      <c r="E61" s="21">
        <v>325</v>
      </c>
      <c r="F61" s="21">
        <v>220</v>
      </c>
      <c r="G61" s="21">
        <v>170</v>
      </c>
      <c r="H61" s="21">
        <f t="shared" si="17"/>
        <v>947</v>
      </c>
      <c r="I61" s="21">
        <v>33</v>
      </c>
      <c r="J61" s="21">
        <v>52</v>
      </c>
      <c r="K61" s="21">
        <v>369</v>
      </c>
      <c r="L61" s="21">
        <v>212</v>
      </c>
      <c r="M61" s="21">
        <v>281</v>
      </c>
      <c r="N61" s="21">
        <v>1424</v>
      </c>
      <c r="O61" s="21">
        <v>62</v>
      </c>
      <c r="P61" s="21">
        <v>60</v>
      </c>
      <c r="Q61" s="21">
        <v>485</v>
      </c>
      <c r="R61" s="21">
        <v>433</v>
      </c>
      <c r="S61" s="21">
        <v>384</v>
      </c>
      <c r="T61" s="21">
        <v>787</v>
      </c>
      <c r="U61" s="21">
        <v>32</v>
      </c>
      <c r="V61" s="21">
        <v>80</v>
      </c>
      <c r="W61" s="21">
        <v>285</v>
      </c>
      <c r="X61" s="21">
        <v>210</v>
      </c>
      <c r="Y61" s="21">
        <v>180</v>
      </c>
      <c r="Z61" s="17">
        <v>868</v>
      </c>
      <c r="AA61" s="22">
        <v>81</v>
      </c>
      <c r="AB61" s="22">
        <v>47</v>
      </c>
      <c r="AC61" s="22">
        <v>329</v>
      </c>
      <c r="AD61" s="22">
        <v>242</v>
      </c>
      <c r="AE61" s="22">
        <v>169</v>
      </c>
      <c r="AF61" s="16">
        <v>3607</v>
      </c>
      <c r="AG61" s="21">
        <v>348</v>
      </c>
      <c r="AH61" s="21">
        <v>207</v>
      </c>
      <c r="AI61" s="21">
        <v>1275</v>
      </c>
      <c r="AJ61" s="21">
        <v>1118</v>
      </c>
      <c r="AK61" s="21">
        <v>659</v>
      </c>
      <c r="AL61" s="16">
        <v>3413.011437782432</v>
      </c>
      <c r="AM61" s="21">
        <v>284.65817340424189</v>
      </c>
      <c r="AN61" s="21">
        <v>195.73184452070169</v>
      </c>
      <c r="AO61" s="21">
        <v>1159.873686777225</v>
      </c>
      <c r="AP61" s="21">
        <v>1031.364729931634</v>
      </c>
      <c r="AQ61" s="21">
        <v>741.38300314862943</v>
      </c>
    </row>
    <row r="62" spans="1:45" ht="12.75" customHeight="1">
      <c r="A62" s="20" t="s">
        <v>62</v>
      </c>
      <c r="B62" s="21">
        <f t="shared" si="16"/>
        <v>78747</v>
      </c>
      <c r="C62" s="21">
        <v>5891</v>
      </c>
      <c r="D62" s="21">
        <v>4207</v>
      </c>
      <c r="E62" s="21">
        <v>24382</v>
      </c>
      <c r="F62" s="21">
        <v>20456</v>
      </c>
      <c r="G62" s="21">
        <v>23811</v>
      </c>
      <c r="H62" s="21">
        <f t="shared" si="17"/>
        <v>76434</v>
      </c>
      <c r="I62" s="21">
        <v>5327</v>
      </c>
      <c r="J62" s="21">
        <v>3795</v>
      </c>
      <c r="K62" s="21">
        <v>24037</v>
      </c>
      <c r="L62" s="21">
        <v>18979</v>
      </c>
      <c r="M62" s="21">
        <v>24296</v>
      </c>
      <c r="N62" s="21">
        <v>83925</v>
      </c>
      <c r="O62" s="21">
        <v>5352</v>
      </c>
      <c r="P62" s="21">
        <v>4624</v>
      </c>
      <c r="Q62" s="21">
        <v>27246</v>
      </c>
      <c r="R62" s="21">
        <v>21567</v>
      </c>
      <c r="S62" s="21">
        <v>25136</v>
      </c>
      <c r="T62" s="21">
        <v>22830</v>
      </c>
      <c r="U62" s="21">
        <v>1589</v>
      </c>
      <c r="V62" s="21">
        <v>1249</v>
      </c>
      <c r="W62" s="21">
        <v>5866</v>
      </c>
      <c r="X62" s="21">
        <v>5719</v>
      </c>
      <c r="Y62" s="21">
        <v>8407</v>
      </c>
      <c r="Z62" s="17">
        <v>26837</v>
      </c>
      <c r="AA62" s="22">
        <v>2650</v>
      </c>
      <c r="AB62" s="22">
        <v>1721</v>
      </c>
      <c r="AC62" s="22">
        <v>7052</v>
      </c>
      <c r="AD62" s="22">
        <v>5976</v>
      </c>
      <c r="AE62" s="22">
        <v>9438</v>
      </c>
      <c r="AF62" s="16">
        <v>76586</v>
      </c>
      <c r="AG62" s="21">
        <v>6924</v>
      </c>
      <c r="AH62" s="21">
        <v>4146</v>
      </c>
      <c r="AI62" s="21">
        <v>25265</v>
      </c>
      <c r="AJ62" s="21">
        <v>16859</v>
      </c>
      <c r="AK62" s="21">
        <v>23392</v>
      </c>
      <c r="AL62" s="16">
        <v>79040.360355422061</v>
      </c>
      <c r="AM62" s="21">
        <v>6394.3566104847287</v>
      </c>
      <c r="AN62" s="21">
        <v>4268.1625599093422</v>
      </c>
      <c r="AO62" s="21">
        <v>24763.981079729794</v>
      </c>
      <c r="AP62" s="21">
        <v>17484.685188058414</v>
      </c>
      <c r="AQ62" s="21">
        <v>26129.174917239772</v>
      </c>
    </row>
    <row r="63" spans="1:45" ht="12.75" customHeight="1">
      <c r="A63" s="20" t="s">
        <v>63</v>
      </c>
      <c r="B63" s="21">
        <f t="shared" si="16"/>
        <v>615</v>
      </c>
      <c r="C63" s="21">
        <v>45</v>
      </c>
      <c r="D63" s="21">
        <v>40</v>
      </c>
      <c r="E63" s="21">
        <v>240</v>
      </c>
      <c r="F63" s="21">
        <v>75</v>
      </c>
      <c r="G63" s="21">
        <v>215</v>
      </c>
      <c r="H63" s="21">
        <f t="shared" si="17"/>
        <v>1075</v>
      </c>
      <c r="I63" s="21">
        <v>90</v>
      </c>
      <c r="J63" s="21">
        <v>75</v>
      </c>
      <c r="K63" s="21">
        <v>326</v>
      </c>
      <c r="L63" s="21">
        <v>273</v>
      </c>
      <c r="M63" s="21">
        <v>311</v>
      </c>
      <c r="N63" s="21">
        <v>1082</v>
      </c>
      <c r="O63" s="21">
        <v>48</v>
      </c>
      <c r="P63" s="21">
        <v>68</v>
      </c>
      <c r="Q63" s="21">
        <v>362</v>
      </c>
      <c r="R63" s="21">
        <v>306</v>
      </c>
      <c r="S63" s="21">
        <v>298</v>
      </c>
      <c r="T63" s="21">
        <v>397</v>
      </c>
      <c r="U63" s="21">
        <v>13</v>
      </c>
      <c r="V63" s="21">
        <v>17</v>
      </c>
      <c r="W63" s="21">
        <v>104</v>
      </c>
      <c r="X63" s="21">
        <v>173</v>
      </c>
      <c r="Y63" s="21">
        <v>90</v>
      </c>
      <c r="Z63" s="17">
        <v>1541</v>
      </c>
      <c r="AA63" s="22">
        <v>195</v>
      </c>
      <c r="AB63" s="22">
        <v>93</v>
      </c>
      <c r="AC63" s="22">
        <v>491</v>
      </c>
      <c r="AD63" s="22">
        <v>390</v>
      </c>
      <c r="AE63" s="22">
        <v>372</v>
      </c>
      <c r="AF63" s="16">
        <v>2700</v>
      </c>
      <c r="AG63" s="21">
        <v>350</v>
      </c>
      <c r="AH63" s="21">
        <v>191</v>
      </c>
      <c r="AI63" s="21">
        <v>891</v>
      </c>
      <c r="AJ63" s="21">
        <v>692</v>
      </c>
      <c r="AK63" s="21">
        <v>576</v>
      </c>
      <c r="AL63" s="16">
        <v>1796.6492603656413</v>
      </c>
      <c r="AM63" s="21">
        <v>226.31221070364666</v>
      </c>
      <c r="AN63" s="21">
        <v>132.19062553485168</v>
      </c>
      <c r="AO63" s="21">
        <v>520.4442394347966</v>
      </c>
      <c r="AP63" s="21">
        <v>451.51302327269286</v>
      </c>
      <c r="AQ63" s="21">
        <v>466.18916141965343</v>
      </c>
    </row>
    <row r="64" spans="1:45" ht="12.75" customHeight="1">
      <c r="A64" s="20" t="s">
        <v>64</v>
      </c>
      <c r="B64" s="21">
        <f t="shared" si="16"/>
        <v>1624</v>
      </c>
      <c r="C64" s="21">
        <v>90</v>
      </c>
      <c r="D64" s="21">
        <v>95</v>
      </c>
      <c r="E64" s="21">
        <v>485</v>
      </c>
      <c r="F64" s="21">
        <v>410</v>
      </c>
      <c r="G64" s="21">
        <v>544</v>
      </c>
      <c r="H64" s="21">
        <f t="shared" si="17"/>
        <v>1816</v>
      </c>
      <c r="I64" s="21">
        <v>136</v>
      </c>
      <c r="J64" s="21">
        <v>99</v>
      </c>
      <c r="K64" s="21">
        <v>485</v>
      </c>
      <c r="L64" s="21">
        <v>390</v>
      </c>
      <c r="M64" s="21">
        <v>706</v>
      </c>
      <c r="N64" s="21">
        <v>1430</v>
      </c>
      <c r="O64" s="21">
        <v>75</v>
      </c>
      <c r="P64" s="21">
        <v>93</v>
      </c>
      <c r="Q64" s="21">
        <v>477</v>
      </c>
      <c r="R64" s="21">
        <v>386</v>
      </c>
      <c r="S64" s="21">
        <v>399</v>
      </c>
      <c r="T64" s="21">
        <v>384</v>
      </c>
      <c r="U64" s="21">
        <v>7</v>
      </c>
      <c r="V64" s="21">
        <v>23</v>
      </c>
      <c r="W64" s="21">
        <v>121</v>
      </c>
      <c r="X64" s="21">
        <v>95</v>
      </c>
      <c r="Y64" s="21">
        <v>138</v>
      </c>
      <c r="Z64" s="17">
        <v>796</v>
      </c>
      <c r="AA64" s="22">
        <v>90</v>
      </c>
      <c r="AB64" s="22">
        <v>72</v>
      </c>
      <c r="AC64" s="22">
        <v>208</v>
      </c>
      <c r="AD64" s="22">
        <v>214</v>
      </c>
      <c r="AE64" s="22">
        <v>212</v>
      </c>
      <c r="AF64" s="16">
        <v>2605</v>
      </c>
      <c r="AG64" s="21">
        <v>353</v>
      </c>
      <c r="AH64" s="21">
        <v>222</v>
      </c>
      <c r="AI64" s="21">
        <v>780</v>
      </c>
      <c r="AJ64" s="21">
        <v>627</v>
      </c>
      <c r="AK64" s="21">
        <v>623</v>
      </c>
      <c r="AL64" s="16">
        <v>2401.2584576357972</v>
      </c>
      <c r="AM64" s="21">
        <v>217.13337874105733</v>
      </c>
      <c r="AN64" s="21">
        <v>229.10287039972189</v>
      </c>
      <c r="AO64" s="21">
        <v>711.79586074475469</v>
      </c>
      <c r="AP64" s="21">
        <v>576.9604087830146</v>
      </c>
      <c r="AQ64" s="21">
        <v>666.2659389672483</v>
      </c>
    </row>
    <row r="65" spans="1:43" ht="12.75" customHeight="1">
      <c r="A65" s="20" t="s">
        <v>65</v>
      </c>
      <c r="B65" s="21">
        <f t="shared" si="16"/>
        <v>32220</v>
      </c>
      <c r="C65" s="21">
        <v>1912</v>
      </c>
      <c r="D65" s="21">
        <v>2223</v>
      </c>
      <c r="E65" s="21">
        <v>12282</v>
      </c>
      <c r="F65" s="21">
        <v>6576</v>
      </c>
      <c r="G65" s="21">
        <v>9227</v>
      </c>
      <c r="H65" s="21">
        <f t="shared" si="17"/>
        <v>36207</v>
      </c>
      <c r="I65" s="21">
        <v>2207</v>
      </c>
      <c r="J65" s="21">
        <v>3311</v>
      </c>
      <c r="K65" s="21">
        <v>13622</v>
      </c>
      <c r="L65" s="21">
        <v>8128</v>
      </c>
      <c r="M65" s="21">
        <v>8939</v>
      </c>
      <c r="N65" s="21">
        <v>33648</v>
      </c>
      <c r="O65" s="21">
        <v>1973</v>
      </c>
      <c r="P65" s="21">
        <v>2350</v>
      </c>
      <c r="Q65" s="21">
        <v>12625</v>
      </c>
      <c r="R65" s="21">
        <v>8414</v>
      </c>
      <c r="S65" s="21">
        <v>8286</v>
      </c>
      <c r="T65" s="21">
        <v>10527</v>
      </c>
      <c r="U65" s="21">
        <v>803</v>
      </c>
      <c r="V65" s="21">
        <v>935</v>
      </c>
      <c r="W65" s="21">
        <v>3134</v>
      </c>
      <c r="X65" s="21">
        <v>3137</v>
      </c>
      <c r="Y65" s="21">
        <v>2518</v>
      </c>
      <c r="Z65" s="17">
        <v>57126</v>
      </c>
      <c r="AA65" s="22">
        <v>4616</v>
      </c>
      <c r="AB65" s="22">
        <v>3581</v>
      </c>
      <c r="AC65" s="22">
        <v>19576</v>
      </c>
      <c r="AD65" s="22">
        <v>16914</v>
      </c>
      <c r="AE65" s="22">
        <v>12439</v>
      </c>
      <c r="AF65" s="16">
        <v>55354</v>
      </c>
      <c r="AG65" s="21">
        <v>5491</v>
      </c>
      <c r="AH65" s="21">
        <v>3224</v>
      </c>
      <c r="AI65" s="21">
        <v>16896</v>
      </c>
      <c r="AJ65" s="21">
        <v>17792</v>
      </c>
      <c r="AK65" s="21">
        <v>11951</v>
      </c>
      <c r="AL65" s="16">
        <v>36840.772231059585</v>
      </c>
      <c r="AM65" s="21">
        <v>3271.5251314990987</v>
      </c>
      <c r="AN65" s="21">
        <v>2103.7811897976271</v>
      </c>
      <c r="AO65" s="21">
        <v>10377.786943233576</v>
      </c>
      <c r="AP65" s="21">
        <v>11875.61523396152</v>
      </c>
      <c r="AQ65" s="21">
        <v>9212.0637325677653</v>
      </c>
    </row>
    <row r="66" spans="1:43" ht="12.75" customHeight="1">
      <c r="A66" s="20" t="s">
        <v>66</v>
      </c>
      <c r="B66" s="21">
        <f t="shared" si="16"/>
        <v>31357</v>
      </c>
      <c r="C66" s="21">
        <v>2216</v>
      </c>
      <c r="D66" s="21">
        <v>2274</v>
      </c>
      <c r="E66" s="21">
        <v>11654</v>
      </c>
      <c r="F66" s="21">
        <v>6719</v>
      </c>
      <c r="G66" s="21">
        <v>8494</v>
      </c>
      <c r="H66" s="21">
        <f t="shared" si="17"/>
        <v>40545</v>
      </c>
      <c r="I66" s="21">
        <v>2614</v>
      </c>
      <c r="J66" s="21">
        <v>3352</v>
      </c>
      <c r="K66" s="21">
        <v>15775</v>
      </c>
      <c r="L66" s="21">
        <v>8924</v>
      </c>
      <c r="M66" s="21">
        <v>9880</v>
      </c>
      <c r="N66" s="21">
        <v>35766</v>
      </c>
      <c r="O66" s="21">
        <v>1920</v>
      </c>
      <c r="P66" s="21">
        <v>2704</v>
      </c>
      <c r="Q66" s="21">
        <v>13062</v>
      </c>
      <c r="R66" s="21">
        <v>9650</v>
      </c>
      <c r="S66" s="21">
        <v>8430</v>
      </c>
      <c r="T66" s="21">
        <v>5104</v>
      </c>
      <c r="U66" s="21">
        <v>283</v>
      </c>
      <c r="V66" s="21">
        <v>368</v>
      </c>
      <c r="W66" s="21">
        <v>1449</v>
      </c>
      <c r="X66" s="21">
        <v>1530</v>
      </c>
      <c r="Y66" s="21">
        <v>1474</v>
      </c>
      <c r="Z66" s="17">
        <v>20682</v>
      </c>
      <c r="AA66" s="22">
        <v>1764</v>
      </c>
      <c r="AB66" s="22">
        <v>1418</v>
      </c>
      <c r="AC66" s="22">
        <v>7707</v>
      </c>
      <c r="AD66" s="22">
        <v>5870</v>
      </c>
      <c r="AE66" s="22">
        <v>3923</v>
      </c>
      <c r="AF66" s="16">
        <v>50243</v>
      </c>
      <c r="AG66" s="21">
        <v>5382</v>
      </c>
      <c r="AH66" s="21">
        <v>3628</v>
      </c>
      <c r="AI66" s="21">
        <v>15212</v>
      </c>
      <c r="AJ66" s="21">
        <v>15128</v>
      </c>
      <c r="AK66" s="21">
        <v>10893</v>
      </c>
      <c r="AL66" s="16">
        <v>48973.254897910942</v>
      </c>
      <c r="AM66" s="21">
        <v>5156.2111516256746</v>
      </c>
      <c r="AN66" s="21">
        <v>3780.5675013813111</v>
      </c>
      <c r="AO66" s="21">
        <v>14767.32539522546</v>
      </c>
      <c r="AP66" s="21">
        <v>14096.654245365495</v>
      </c>
      <c r="AQ66" s="21">
        <v>11172.496604312997</v>
      </c>
    </row>
    <row r="67" spans="1:43" ht="12.75" customHeight="1">
      <c r="A67" s="20" t="s">
        <v>67</v>
      </c>
      <c r="B67" s="21">
        <f t="shared" si="16"/>
        <v>4878</v>
      </c>
      <c r="C67" s="21">
        <v>356</v>
      </c>
      <c r="D67" s="21">
        <v>251</v>
      </c>
      <c r="E67" s="21">
        <v>1886</v>
      </c>
      <c r="F67" s="21">
        <v>1118</v>
      </c>
      <c r="G67" s="21">
        <v>1267</v>
      </c>
      <c r="H67" s="21">
        <f t="shared" si="17"/>
        <v>7687</v>
      </c>
      <c r="I67" s="21">
        <v>347</v>
      </c>
      <c r="J67" s="21">
        <v>498</v>
      </c>
      <c r="K67" s="21">
        <v>2979</v>
      </c>
      <c r="L67" s="21">
        <v>1885</v>
      </c>
      <c r="M67" s="21">
        <v>1978</v>
      </c>
      <c r="N67" s="21">
        <v>7649</v>
      </c>
      <c r="O67" s="21">
        <v>320</v>
      </c>
      <c r="P67" s="21">
        <v>605</v>
      </c>
      <c r="Q67" s="21">
        <v>2574</v>
      </c>
      <c r="R67" s="21">
        <v>2070</v>
      </c>
      <c r="S67" s="21">
        <v>2080</v>
      </c>
      <c r="T67" s="21">
        <v>3778</v>
      </c>
      <c r="U67" s="21">
        <v>206</v>
      </c>
      <c r="V67" s="21">
        <v>302</v>
      </c>
      <c r="W67" s="21">
        <v>1075</v>
      </c>
      <c r="X67" s="21">
        <v>1160</v>
      </c>
      <c r="Y67" s="21">
        <v>1035</v>
      </c>
      <c r="Z67" s="17">
        <v>10285</v>
      </c>
      <c r="AA67" s="22">
        <v>792</v>
      </c>
      <c r="AB67" s="22">
        <v>624</v>
      </c>
      <c r="AC67" s="22">
        <v>3223</v>
      </c>
      <c r="AD67" s="22">
        <v>2823</v>
      </c>
      <c r="AE67" s="22">
        <v>2823</v>
      </c>
      <c r="AF67" s="16">
        <v>25536</v>
      </c>
      <c r="AG67" s="21">
        <v>2340</v>
      </c>
      <c r="AH67" s="21">
        <v>1754</v>
      </c>
      <c r="AI67" s="21">
        <v>7105</v>
      </c>
      <c r="AJ67" s="21">
        <v>7113</v>
      </c>
      <c r="AK67" s="21">
        <v>7224</v>
      </c>
      <c r="AL67" s="16">
        <v>17111.974697196307</v>
      </c>
      <c r="AM67" s="21">
        <v>1411.842117623022</v>
      </c>
      <c r="AN67" s="21">
        <v>1085.7486763923425</v>
      </c>
      <c r="AO67" s="21">
        <v>4141.5158955390534</v>
      </c>
      <c r="AP67" s="21">
        <v>4729.5909405049297</v>
      </c>
      <c r="AQ67" s="21">
        <v>5743.2770671369608</v>
      </c>
    </row>
    <row r="68" spans="1:43" ht="12.75" customHeight="1">
      <c r="A68" s="20" t="s">
        <v>68</v>
      </c>
      <c r="B68" s="21">
        <f t="shared" si="16"/>
        <v>3574</v>
      </c>
      <c r="C68" s="21">
        <v>222</v>
      </c>
      <c r="D68" s="21">
        <v>217</v>
      </c>
      <c r="E68" s="21">
        <v>1686</v>
      </c>
      <c r="F68" s="21">
        <v>727</v>
      </c>
      <c r="G68" s="21">
        <v>722</v>
      </c>
      <c r="H68" s="21">
        <f t="shared" si="17"/>
        <v>5248</v>
      </c>
      <c r="I68" s="21">
        <v>150</v>
      </c>
      <c r="J68" s="21">
        <v>319</v>
      </c>
      <c r="K68" s="21">
        <v>2392</v>
      </c>
      <c r="L68" s="21">
        <v>1239</v>
      </c>
      <c r="M68" s="21">
        <v>1148</v>
      </c>
      <c r="N68" s="21">
        <v>7760</v>
      </c>
      <c r="O68" s="21">
        <v>259</v>
      </c>
      <c r="P68" s="21">
        <v>637</v>
      </c>
      <c r="Q68" s="21">
        <v>3302</v>
      </c>
      <c r="R68" s="21">
        <v>2123</v>
      </c>
      <c r="S68" s="21">
        <v>1439</v>
      </c>
      <c r="T68" s="21">
        <v>2499</v>
      </c>
      <c r="U68" s="21">
        <v>121</v>
      </c>
      <c r="V68" s="21">
        <v>172</v>
      </c>
      <c r="W68" s="21">
        <v>934</v>
      </c>
      <c r="X68" s="21">
        <v>841</v>
      </c>
      <c r="Y68" s="21">
        <v>431</v>
      </c>
      <c r="Z68" s="17">
        <v>8169</v>
      </c>
      <c r="AA68" s="22">
        <v>760</v>
      </c>
      <c r="AB68" s="22">
        <v>510</v>
      </c>
      <c r="AC68" s="22">
        <v>3080</v>
      </c>
      <c r="AD68" s="22">
        <v>2580</v>
      </c>
      <c r="AE68" s="22">
        <v>1239</v>
      </c>
      <c r="AF68" s="16">
        <v>10696</v>
      </c>
      <c r="AG68" s="21">
        <v>983</v>
      </c>
      <c r="AH68" s="21">
        <v>384</v>
      </c>
      <c r="AI68" s="21">
        <v>4169</v>
      </c>
      <c r="AJ68" s="21">
        <v>3525</v>
      </c>
      <c r="AK68" s="21">
        <v>1635</v>
      </c>
      <c r="AL68" s="16">
        <v>6479.1755353785557</v>
      </c>
      <c r="AM68" s="21">
        <v>515.88621711140604</v>
      </c>
      <c r="AN68" s="21">
        <v>233.46994218622166</v>
      </c>
      <c r="AO68" s="21">
        <v>2442.5595302533952</v>
      </c>
      <c r="AP68" s="21">
        <v>2119.7700252162608</v>
      </c>
      <c r="AQ68" s="21">
        <v>1167.4898206112721</v>
      </c>
    </row>
    <row r="69" spans="1:43" ht="12.75" customHeight="1">
      <c r="A69" s="20" t="s">
        <v>69</v>
      </c>
      <c r="B69" s="21">
        <f t="shared" si="16"/>
        <v>240048</v>
      </c>
      <c r="C69" s="21">
        <v>15611</v>
      </c>
      <c r="D69" s="21">
        <v>16398</v>
      </c>
      <c r="E69" s="21">
        <v>101197</v>
      </c>
      <c r="F69" s="21">
        <v>43742</v>
      </c>
      <c r="G69" s="21">
        <v>63100</v>
      </c>
      <c r="H69" s="21">
        <f t="shared" si="17"/>
        <v>218941</v>
      </c>
      <c r="I69" s="21">
        <v>14177</v>
      </c>
      <c r="J69" s="21">
        <v>17991</v>
      </c>
      <c r="K69" s="21">
        <v>89489</v>
      </c>
      <c r="L69" s="21">
        <v>44093</v>
      </c>
      <c r="M69" s="21">
        <v>53191</v>
      </c>
      <c r="N69" s="21">
        <v>208959</v>
      </c>
      <c r="O69" s="21">
        <v>19119</v>
      </c>
      <c r="P69" s="21">
        <v>12236</v>
      </c>
      <c r="Q69" s="21">
        <v>85955</v>
      </c>
      <c r="R69" s="21">
        <v>53162</v>
      </c>
      <c r="S69" s="21">
        <v>38487</v>
      </c>
      <c r="T69" s="21">
        <v>70752</v>
      </c>
      <c r="U69" s="21">
        <v>8345</v>
      </c>
      <c r="V69" s="21">
        <v>4542</v>
      </c>
      <c r="W69" s="21">
        <v>26090</v>
      </c>
      <c r="X69" s="21">
        <v>20067</v>
      </c>
      <c r="Y69" s="21">
        <v>11708</v>
      </c>
      <c r="Z69" s="17">
        <v>178955</v>
      </c>
      <c r="AA69" s="22">
        <v>19727</v>
      </c>
      <c r="AB69" s="22">
        <v>7314</v>
      </c>
      <c r="AC69" s="22">
        <v>66725</v>
      </c>
      <c r="AD69" s="22">
        <v>56351</v>
      </c>
      <c r="AE69" s="22">
        <v>28838</v>
      </c>
      <c r="AF69" s="16">
        <v>95936</v>
      </c>
      <c r="AG69" s="21">
        <v>13030</v>
      </c>
      <c r="AH69" s="21">
        <v>4883</v>
      </c>
      <c r="AI69" s="21">
        <v>33226</v>
      </c>
      <c r="AJ69" s="21">
        <v>31068</v>
      </c>
      <c r="AK69" s="21">
        <v>13729</v>
      </c>
      <c r="AL69" s="16">
        <v>3067.42471002505</v>
      </c>
      <c r="AM69" s="21">
        <v>284.49985234521353</v>
      </c>
      <c r="AN69" s="21">
        <v>136.71137758730859</v>
      </c>
      <c r="AO69" s="21">
        <v>908.14044488900356</v>
      </c>
      <c r="AP69" s="21">
        <v>1060.9411707446525</v>
      </c>
      <c r="AQ69" s="21">
        <v>677.13186445887141</v>
      </c>
    </row>
    <row r="70" spans="1:43" ht="12.75" customHeight="1">
      <c r="A70" s="20" t="s">
        <v>70</v>
      </c>
      <c r="B70" s="21">
        <f t="shared" si="16"/>
        <v>19021</v>
      </c>
      <c r="C70" s="21">
        <v>1883</v>
      </c>
      <c r="D70" s="21">
        <v>1399</v>
      </c>
      <c r="E70" s="21">
        <v>5461</v>
      </c>
      <c r="F70" s="21">
        <v>3337</v>
      </c>
      <c r="G70" s="21">
        <v>6941</v>
      </c>
      <c r="H70" s="21">
        <f t="shared" si="17"/>
        <v>11861</v>
      </c>
      <c r="I70" s="21">
        <v>987</v>
      </c>
      <c r="J70" s="21">
        <v>835</v>
      </c>
      <c r="K70" s="21">
        <v>3603</v>
      </c>
      <c r="L70" s="21">
        <v>2064</v>
      </c>
      <c r="M70" s="21">
        <v>4372</v>
      </c>
      <c r="N70" s="21">
        <v>9532</v>
      </c>
      <c r="O70" s="21">
        <v>844</v>
      </c>
      <c r="P70" s="21">
        <v>808</v>
      </c>
      <c r="Q70" s="21">
        <v>2450</v>
      </c>
      <c r="R70" s="21">
        <v>2040</v>
      </c>
      <c r="S70" s="21">
        <v>3390</v>
      </c>
      <c r="T70" s="21">
        <v>5301</v>
      </c>
      <c r="U70" s="21">
        <v>408</v>
      </c>
      <c r="V70" s="21">
        <v>509</v>
      </c>
      <c r="W70" s="21">
        <v>1459</v>
      </c>
      <c r="X70" s="21">
        <v>1226</v>
      </c>
      <c r="Y70" s="21">
        <v>1699</v>
      </c>
      <c r="Z70" s="17">
        <v>1630</v>
      </c>
      <c r="AA70" s="22">
        <v>167</v>
      </c>
      <c r="AB70" s="22">
        <v>123</v>
      </c>
      <c r="AC70" s="22">
        <v>440</v>
      </c>
      <c r="AD70" s="22">
        <v>460</v>
      </c>
      <c r="AE70" s="22">
        <v>440</v>
      </c>
      <c r="AF70" s="16">
        <v>3939</v>
      </c>
      <c r="AG70" s="21">
        <v>446</v>
      </c>
      <c r="AH70" s="21">
        <v>336</v>
      </c>
      <c r="AI70" s="21">
        <v>1015</v>
      </c>
      <c r="AJ70" s="21">
        <v>1006</v>
      </c>
      <c r="AK70" s="21">
        <v>1136</v>
      </c>
      <c r="AL70" s="16">
        <v>3849.9586272280994</v>
      </c>
      <c r="AM70" s="21">
        <v>362.13230289620685</v>
      </c>
      <c r="AN70" s="21">
        <v>268.49510512271797</v>
      </c>
      <c r="AO70" s="21">
        <v>1031.0869430628095</v>
      </c>
      <c r="AP70" s="21">
        <v>869.99209539605647</v>
      </c>
      <c r="AQ70" s="21">
        <v>1318.252180750309</v>
      </c>
    </row>
    <row r="71" spans="1:43" ht="12.75" customHeight="1">
      <c r="A71" s="20" t="s">
        <v>71</v>
      </c>
      <c r="B71" s="21">
        <f t="shared" si="16"/>
        <v>33073</v>
      </c>
      <c r="C71" s="21">
        <v>2171</v>
      </c>
      <c r="D71" s="21">
        <v>2402</v>
      </c>
      <c r="E71" s="21">
        <v>11299</v>
      </c>
      <c r="F71" s="21">
        <v>6439</v>
      </c>
      <c r="G71" s="21">
        <v>10762</v>
      </c>
      <c r="H71" s="21">
        <f t="shared" si="17"/>
        <v>37173</v>
      </c>
      <c r="I71" s="21">
        <v>2219</v>
      </c>
      <c r="J71" s="21">
        <v>3165</v>
      </c>
      <c r="K71" s="21">
        <v>13307</v>
      </c>
      <c r="L71" s="21">
        <v>6964</v>
      </c>
      <c r="M71" s="21">
        <v>11518</v>
      </c>
      <c r="N71" s="21">
        <v>33988</v>
      </c>
      <c r="O71" s="21">
        <v>1660</v>
      </c>
      <c r="P71" s="21">
        <v>2716</v>
      </c>
      <c r="Q71" s="21">
        <v>10593</v>
      </c>
      <c r="R71" s="21">
        <v>8175</v>
      </c>
      <c r="S71" s="21">
        <v>10844</v>
      </c>
      <c r="T71" s="21">
        <v>10824</v>
      </c>
      <c r="U71" s="21">
        <v>691</v>
      </c>
      <c r="V71" s="21">
        <v>782</v>
      </c>
      <c r="W71" s="21">
        <v>3127</v>
      </c>
      <c r="X71" s="21">
        <v>2718</v>
      </c>
      <c r="Y71" s="21">
        <v>3506</v>
      </c>
      <c r="Z71" s="17">
        <v>35053</v>
      </c>
      <c r="AA71" s="22">
        <v>3367</v>
      </c>
      <c r="AB71" s="22">
        <v>2996</v>
      </c>
      <c r="AC71" s="22">
        <v>12197</v>
      </c>
      <c r="AD71" s="22">
        <v>7379</v>
      </c>
      <c r="AE71" s="22">
        <v>9114</v>
      </c>
      <c r="AF71" s="16">
        <v>45184</v>
      </c>
      <c r="AG71" s="21">
        <v>4772</v>
      </c>
      <c r="AH71" s="21">
        <v>3491</v>
      </c>
      <c r="AI71" s="21">
        <v>14826</v>
      </c>
      <c r="AJ71" s="21">
        <v>9316</v>
      </c>
      <c r="AK71" s="21">
        <v>12779</v>
      </c>
      <c r="AL71" s="16">
        <v>35891.078734420713</v>
      </c>
      <c r="AM71" s="21">
        <v>3538.1803619842572</v>
      </c>
      <c r="AN71" s="21">
        <v>2742.8987949846201</v>
      </c>
      <c r="AO71" s="21">
        <v>10773.746488872679</v>
      </c>
      <c r="AP71" s="21">
        <v>7148.2593812096211</v>
      </c>
      <c r="AQ71" s="21">
        <v>11687.993707369535</v>
      </c>
    </row>
    <row r="72" spans="1:43" ht="12.75" customHeight="1">
      <c r="A72" s="20" t="s">
        <v>72</v>
      </c>
      <c r="B72" s="21">
        <f t="shared" si="16"/>
        <v>13235</v>
      </c>
      <c r="C72" s="21">
        <v>1101</v>
      </c>
      <c r="D72" s="21">
        <v>938</v>
      </c>
      <c r="E72" s="21">
        <v>5163</v>
      </c>
      <c r="F72" s="21">
        <v>3090</v>
      </c>
      <c r="G72" s="21">
        <v>2943</v>
      </c>
      <c r="H72" s="21">
        <f t="shared" si="17"/>
        <v>15389</v>
      </c>
      <c r="I72" s="21">
        <v>1090</v>
      </c>
      <c r="J72" s="21">
        <v>933</v>
      </c>
      <c r="K72" s="21">
        <v>6171</v>
      </c>
      <c r="L72" s="21">
        <v>3893</v>
      </c>
      <c r="M72" s="21">
        <v>3302</v>
      </c>
      <c r="N72" s="21">
        <v>23263</v>
      </c>
      <c r="O72" s="21">
        <v>2122</v>
      </c>
      <c r="P72" s="21">
        <v>1354</v>
      </c>
      <c r="Q72" s="21">
        <v>8626</v>
      </c>
      <c r="R72" s="21">
        <v>6622</v>
      </c>
      <c r="S72" s="21">
        <v>4539</v>
      </c>
      <c r="T72" s="21">
        <v>20785</v>
      </c>
      <c r="U72" s="21">
        <v>2269</v>
      </c>
      <c r="V72" s="21">
        <v>1217</v>
      </c>
      <c r="W72" s="21">
        <v>6706</v>
      </c>
      <c r="X72" s="21">
        <v>6559</v>
      </c>
      <c r="Y72" s="21">
        <v>4034</v>
      </c>
      <c r="Z72" s="17">
        <v>65413</v>
      </c>
      <c r="AA72" s="22">
        <v>7439</v>
      </c>
      <c r="AB72" s="22">
        <v>4703</v>
      </c>
      <c r="AC72" s="22">
        <v>24149</v>
      </c>
      <c r="AD72" s="22">
        <v>19356</v>
      </c>
      <c r="AE72" s="22">
        <v>9766</v>
      </c>
      <c r="AF72" s="16">
        <v>18784</v>
      </c>
      <c r="AG72" s="21">
        <v>2475</v>
      </c>
      <c r="AH72" s="21">
        <v>1275</v>
      </c>
      <c r="AI72" s="21">
        <v>6216</v>
      </c>
      <c r="AJ72" s="21">
        <v>6116</v>
      </c>
      <c r="AK72" s="21">
        <v>2702</v>
      </c>
      <c r="AL72" s="16">
        <v>5000.2509811223654</v>
      </c>
      <c r="AM72" s="21">
        <v>634.94101297829786</v>
      </c>
      <c r="AN72" s="21">
        <v>340.2803077212065</v>
      </c>
      <c r="AO72" s="21">
        <v>1786.3603113742624</v>
      </c>
      <c r="AP72" s="21">
        <v>1397.5888592984645</v>
      </c>
      <c r="AQ72" s="21">
        <v>841.08048975013492</v>
      </c>
    </row>
    <row r="73" spans="1:43" ht="12.75" customHeight="1">
      <c r="A73" s="20" t="s">
        <v>73</v>
      </c>
      <c r="B73" s="21">
        <f t="shared" si="16"/>
        <v>4322</v>
      </c>
      <c r="C73" s="21">
        <v>260</v>
      </c>
      <c r="D73" s="21">
        <v>289</v>
      </c>
      <c r="E73" s="21">
        <v>1717</v>
      </c>
      <c r="F73" s="21">
        <v>970</v>
      </c>
      <c r="G73" s="21">
        <v>1086</v>
      </c>
      <c r="H73" s="21">
        <f t="shared" si="17"/>
        <v>6130</v>
      </c>
      <c r="I73" s="21">
        <v>281</v>
      </c>
      <c r="J73" s="21">
        <v>391</v>
      </c>
      <c r="K73" s="21">
        <v>2418</v>
      </c>
      <c r="L73" s="21">
        <v>1715</v>
      </c>
      <c r="M73" s="21">
        <v>1325</v>
      </c>
      <c r="N73" s="21">
        <v>7261</v>
      </c>
      <c r="O73" s="21">
        <v>347</v>
      </c>
      <c r="P73" s="21">
        <v>520</v>
      </c>
      <c r="Q73" s="21">
        <v>2769</v>
      </c>
      <c r="R73" s="21">
        <v>2036</v>
      </c>
      <c r="S73" s="21">
        <v>1589</v>
      </c>
      <c r="T73" s="21">
        <v>2528</v>
      </c>
      <c r="U73" s="21">
        <v>137</v>
      </c>
      <c r="V73" s="21">
        <v>202</v>
      </c>
      <c r="W73" s="21">
        <v>853</v>
      </c>
      <c r="X73" s="21">
        <v>699</v>
      </c>
      <c r="Y73" s="21">
        <v>637</v>
      </c>
      <c r="Z73" s="17">
        <v>8811</v>
      </c>
      <c r="AA73" s="22">
        <v>913</v>
      </c>
      <c r="AB73" s="22">
        <v>541</v>
      </c>
      <c r="AC73" s="22">
        <v>3044</v>
      </c>
      <c r="AD73" s="22">
        <v>2451</v>
      </c>
      <c r="AE73" s="22">
        <v>1862</v>
      </c>
      <c r="AF73" s="16">
        <v>18380</v>
      </c>
      <c r="AG73" s="21">
        <v>1745</v>
      </c>
      <c r="AH73" s="21">
        <v>849</v>
      </c>
      <c r="AI73" s="21">
        <v>6392</v>
      </c>
      <c r="AJ73" s="21">
        <v>5419</v>
      </c>
      <c r="AK73" s="21">
        <v>3975</v>
      </c>
      <c r="AL73" s="16">
        <v>15092.467092033832</v>
      </c>
      <c r="AM73" s="21">
        <v>1253.6375736342206</v>
      </c>
      <c r="AN73" s="21">
        <v>713.66262249421209</v>
      </c>
      <c r="AO73" s="21">
        <v>4571.9362606217346</v>
      </c>
      <c r="AP73" s="21">
        <v>4561.7196199498076</v>
      </c>
      <c r="AQ73" s="21">
        <v>3991.5110153338574</v>
      </c>
    </row>
    <row r="74" spans="1:43" s="15" customFormat="1" ht="12.75" customHeight="1">
      <c r="A74" s="11" t="s">
        <v>74</v>
      </c>
      <c r="B74" s="24">
        <f t="shared" ref="B74:G74" si="18">SUM(B75:B81)</f>
        <v>14615</v>
      </c>
      <c r="C74" s="24">
        <f t="shared" si="18"/>
        <v>522</v>
      </c>
      <c r="D74" s="24">
        <f t="shared" si="18"/>
        <v>517</v>
      </c>
      <c r="E74" s="24">
        <f t="shared" si="18"/>
        <v>6195</v>
      </c>
      <c r="F74" s="24">
        <f t="shared" si="18"/>
        <v>4433</v>
      </c>
      <c r="G74" s="24">
        <f t="shared" si="18"/>
        <v>2948</v>
      </c>
      <c r="H74" s="24">
        <f>+I74+J74+K74+L74+M74</f>
        <v>17212</v>
      </c>
      <c r="I74" s="24">
        <f>+I75+I76+I77+I78+I79+I80+I81</f>
        <v>395</v>
      </c>
      <c r="J74" s="24">
        <f>+J75+J76+J77+J78+J79+J80+J81</f>
        <v>681</v>
      </c>
      <c r="K74" s="24">
        <f>+K75+K76+K77+K78+K79+K80+K81</f>
        <v>7526</v>
      </c>
      <c r="L74" s="24">
        <f>+L75+L76+L77+L78+L79+L80+L81</f>
        <v>5283</v>
      </c>
      <c r="M74" s="24">
        <f>+M75+M76+M77+M78+M79+M80+M81</f>
        <v>3327</v>
      </c>
      <c r="N74" s="24">
        <v>17955</v>
      </c>
      <c r="O74" s="24">
        <v>365</v>
      </c>
      <c r="P74" s="24">
        <v>762</v>
      </c>
      <c r="Q74" s="24">
        <v>7716</v>
      </c>
      <c r="R74" s="24">
        <v>5707</v>
      </c>
      <c r="S74" s="24">
        <v>3405</v>
      </c>
      <c r="T74" s="24">
        <v>5468</v>
      </c>
      <c r="U74" s="24">
        <v>178</v>
      </c>
      <c r="V74" s="24">
        <v>333</v>
      </c>
      <c r="W74" s="24">
        <v>2484</v>
      </c>
      <c r="X74" s="24">
        <v>1414</v>
      </c>
      <c r="Y74" s="24">
        <v>1059</v>
      </c>
      <c r="Z74" s="17">
        <f t="shared" ref="Z74:Z84" si="19">SUM(AA74:AE74)</f>
        <v>11650</v>
      </c>
      <c r="AA74" s="17">
        <v>555</v>
      </c>
      <c r="AB74" s="17">
        <v>563</v>
      </c>
      <c r="AC74" s="17">
        <v>5510</v>
      </c>
      <c r="AD74" s="17">
        <v>3247</v>
      </c>
      <c r="AE74" s="17">
        <v>1775</v>
      </c>
      <c r="AF74" s="16">
        <f t="shared" ref="AF74:AF84" si="20">SUM(AG74:AK74)</f>
        <v>18588</v>
      </c>
      <c r="AG74" s="16">
        <v>881</v>
      </c>
      <c r="AH74" s="16">
        <v>734</v>
      </c>
      <c r="AI74" s="16">
        <v>8237</v>
      </c>
      <c r="AJ74" s="16">
        <v>5506</v>
      </c>
      <c r="AK74" s="16">
        <v>3230</v>
      </c>
      <c r="AL74" s="16">
        <v>21430.343971206497</v>
      </c>
      <c r="AM74" s="16">
        <v>897.07122860550203</v>
      </c>
      <c r="AN74" s="16">
        <v>1000.2569904345551</v>
      </c>
      <c r="AO74" s="16">
        <v>8554.5634342811118</v>
      </c>
      <c r="AP74" s="16">
        <v>6810.4825767122084</v>
      </c>
      <c r="AQ74" s="16">
        <v>4167.9697411731195</v>
      </c>
    </row>
    <row r="75" spans="1:43" ht="12.75" customHeight="1">
      <c r="A75" s="20" t="s">
        <v>75</v>
      </c>
      <c r="B75" s="21">
        <f>SUM(C75:G75)</f>
        <v>2782</v>
      </c>
      <c r="C75" s="21">
        <v>80</v>
      </c>
      <c r="D75" s="21">
        <v>125</v>
      </c>
      <c r="E75" s="21">
        <v>1406</v>
      </c>
      <c r="F75" s="21">
        <v>756</v>
      </c>
      <c r="G75" s="21">
        <v>415</v>
      </c>
      <c r="H75" s="21">
        <f>+I75+J75+K75+L75+M75</f>
        <v>3859</v>
      </c>
      <c r="I75" s="21">
        <v>39</v>
      </c>
      <c r="J75" s="21">
        <v>83</v>
      </c>
      <c r="K75" s="21">
        <v>1842</v>
      </c>
      <c r="L75" s="21">
        <v>1224</v>
      </c>
      <c r="M75" s="21">
        <v>671</v>
      </c>
      <c r="N75" s="21">
        <v>5631</v>
      </c>
      <c r="O75" s="21">
        <v>66</v>
      </c>
      <c r="P75" s="21">
        <v>222</v>
      </c>
      <c r="Q75" s="21">
        <v>2522</v>
      </c>
      <c r="R75" s="21">
        <v>1842</v>
      </c>
      <c r="S75" s="21">
        <v>979</v>
      </c>
      <c r="T75" s="21">
        <v>953</v>
      </c>
      <c r="U75" s="21">
        <v>41</v>
      </c>
      <c r="V75" s="21">
        <v>54</v>
      </c>
      <c r="W75" s="21">
        <v>470</v>
      </c>
      <c r="X75" s="21">
        <v>274</v>
      </c>
      <c r="Y75" s="21">
        <v>114</v>
      </c>
      <c r="Z75" s="17">
        <f t="shared" si="19"/>
        <v>715</v>
      </c>
      <c r="AA75" s="22">
        <v>10</v>
      </c>
      <c r="AB75" s="22">
        <v>21</v>
      </c>
      <c r="AC75" s="22">
        <v>364</v>
      </c>
      <c r="AD75" s="22">
        <v>225</v>
      </c>
      <c r="AE75" s="22">
        <v>95</v>
      </c>
      <c r="AF75" s="16">
        <f t="shared" si="20"/>
        <v>1554</v>
      </c>
      <c r="AG75" s="21">
        <v>14</v>
      </c>
      <c r="AH75" s="21">
        <v>76</v>
      </c>
      <c r="AI75" s="21">
        <v>739</v>
      </c>
      <c r="AJ75" s="21">
        <v>518</v>
      </c>
      <c r="AK75" s="21">
        <v>207</v>
      </c>
      <c r="AL75" s="16">
        <v>3879.5512537293835</v>
      </c>
      <c r="AM75" s="21">
        <v>41.94696269572524</v>
      </c>
      <c r="AN75" s="21">
        <v>125.05753768432868</v>
      </c>
      <c r="AO75" s="21">
        <v>1744.1656274972545</v>
      </c>
      <c r="AP75" s="21">
        <v>1331.5082564173558</v>
      </c>
      <c r="AQ75" s="21">
        <v>636.87286943471872</v>
      </c>
    </row>
    <row r="76" spans="1:43" ht="12.75" customHeight="1">
      <c r="A76" s="20" t="s">
        <v>76</v>
      </c>
      <c r="B76" s="21">
        <f t="shared" ref="B76:B81" si="21">SUM(C76:G76)</f>
        <v>1648</v>
      </c>
      <c r="C76" s="21">
        <v>35</v>
      </c>
      <c r="D76" s="21">
        <v>52</v>
      </c>
      <c r="E76" s="21">
        <v>635</v>
      </c>
      <c r="F76" s="21">
        <v>666</v>
      </c>
      <c r="G76" s="21">
        <v>260</v>
      </c>
      <c r="H76" s="21">
        <f t="shared" ref="H76:H81" si="22">+I76+J76+K76+L76+M76</f>
        <v>1519</v>
      </c>
      <c r="I76" s="21">
        <v>32</v>
      </c>
      <c r="J76" s="21">
        <v>70</v>
      </c>
      <c r="K76" s="21">
        <v>478</v>
      </c>
      <c r="L76" s="21">
        <v>568</v>
      </c>
      <c r="M76" s="21">
        <v>371</v>
      </c>
      <c r="N76" s="21">
        <v>1371</v>
      </c>
      <c r="O76" s="21">
        <v>20</v>
      </c>
      <c r="P76" s="21">
        <v>60</v>
      </c>
      <c r="Q76" s="21">
        <v>500</v>
      </c>
      <c r="R76" s="21">
        <v>503</v>
      </c>
      <c r="S76" s="21">
        <v>288</v>
      </c>
      <c r="T76" s="21">
        <v>436</v>
      </c>
      <c r="U76" s="21">
        <v>20</v>
      </c>
      <c r="V76" s="21">
        <v>24</v>
      </c>
      <c r="W76" s="21">
        <v>152</v>
      </c>
      <c r="X76" s="21">
        <v>148</v>
      </c>
      <c r="Y76" s="21">
        <v>92</v>
      </c>
      <c r="Z76" s="17">
        <f t="shared" si="19"/>
        <v>685</v>
      </c>
      <c r="AA76" s="22">
        <v>39</v>
      </c>
      <c r="AB76" s="22">
        <v>9</v>
      </c>
      <c r="AC76" s="22">
        <v>261</v>
      </c>
      <c r="AD76" s="22">
        <v>264</v>
      </c>
      <c r="AE76" s="22">
        <v>112</v>
      </c>
      <c r="AF76" s="16">
        <f t="shared" si="20"/>
        <v>1192</v>
      </c>
      <c r="AG76" s="21">
        <v>38</v>
      </c>
      <c r="AH76" s="21">
        <v>43</v>
      </c>
      <c r="AI76" s="21">
        <v>270</v>
      </c>
      <c r="AJ76" s="21">
        <v>468</v>
      </c>
      <c r="AK76" s="21">
        <v>373</v>
      </c>
      <c r="AL76" s="16">
        <v>1733.3756940305659</v>
      </c>
      <c r="AM76" s="21">
        <v>59.805663766634595</v>
      </c>
      <c r="AN76" s="21">
        <v>42.930060246758885</v>
      </c>
      <c r="AO76" s="21">
        <v>425.64883228914857</v>
      </c>
      <c r="AP76" s="21">
        <v>644.32319160675195</v>
      </c>
      <c r="AQ76" s="21">
        <v>560.66794612127194</v>
      </c>
    </row>
    <row r="77" spans="1:43" ht="12.75" customHeight="1">
      <c r="A77" s="20" t="s">
        <v>77</v>
      </c>
      <c r="B77" s="21">
        <f t="shared" si="21"/>
        <v>1413</v>
      </c>
      <c r="C77" s="21">
        <v>25</v>
      </c>
      <c r="D77" s="21">
        <v>25</v>
      </c>
      <c r="E77" s="21">
        <v>672</v>
      </c>
      <c r="F77" s="21">
        <v>491</v>
      </c>
      <c r="G77" s="21">
        <v>200</v>
      </c>
      <c r="H77" s="21">
        <f t="shared" si="22"/>
        <v>1602</v>
      </c>
      <c r="I77" s="21">
        <v>23</v>
      </c>
      <c r="J77" s="21">
        <v>66</v>
      </c>
      <c r="K77" s="21">
        <v>778</v>
      </c>
      <c r="L77" s="21">
        <v>529</v>
      </c>
      <c r="M77" s="21">
        <v>206</v>
      </c>
      <c r="N77" s="21">
        <v>1653</v>
      </c>
      <c r="O77" s="21">
        <v>31</v>
      </c>
      <c r="P77" s="21">
        <v>53</v>
      </c>
      <c r="Q77" s="21">
        <v>773</v>
      </c>
      <c r="R77" s="21">
        <v>498</v>
      </c>
      <c r="S77" s="21">
        <v>298</v>
      </c>
      <c r="T77" s="21">
        <v>572</v>
      </c>
      <c r="U77" s="21">
        <v>9</v>
      </c>
      <c r="V77" s="21">
        <v>45</v>
      </c>
      <c r="W77" s="21">
        <v>275</v>
      </c>
      <c r="X77" s="21">
        <v>163</v>
      </c>
      <c r="Y77" s="21">
        <v>80</v>
      </c>
      <c r="Z77" s="17">
        <f t="shared" si="19"/>
        <v>755</v>
      </c>
      <c r="AA77" s="22">
        <v>20</v>
      </c>
      <c r="AB77" s="22">
        <v>29</v>
      </c>
      <c r="AC77" s="22">
        <v>354</v>
      </c>
      <c r="AD77" s="22">
        <v>243</v>
      </c>
      <c r="AE77" s="22">
        <v>109</v>
      </c>
      <c r="AF77" s="16">
        <f t="shared" si="20"/>
        <v>1441</v>
      </c>
      <c r="AG77" s="21">
        <v>34</v>
      </c>
      <c r="AH77" s="21">
        <v>37</v>
      </c>
      <c r="AI77" s="21">
        <v>609</v>
      </c>
      <c r="AJ77" s="21">
        <v>451</v>
      </c>
      <c r="AK77" s="21">
        <v>310</v>
      </c>
      <c r="AL77" s="16">
        <v>2392.86470755358</v>
      </c>
      <c r="AM77" s="21">
        <v>105.02874877793646</v>
      </c>
      <c r="AN77" s="21">
        <v>226.72954604280758</v>
      </c>
      <c r="AO77" s="21">
        <v>908.93812284520493</v>
      </c>
      <c r="AP77" s="21">
        <v>738.99836713875197</v>
      </c>
      <c r="AQ77" s="21">
        <v>413.16992274887883</v>
      </c>
    </row>
    <row r="78" spans="1:43" ht="12.75" customHeight="1">
      <c r="A78" s="20" t="s">
        <v>78</v>
      </c>
      <c r="B78" s="21">
        <f t="shared" si="21"/>
        <v>2106</v>
      </c>
      <c r="C78" s="21">
        <v>85</v>
      </c>
      <c r="D78" s="21">
        <v>120</v>
      </c>
      <c r="E78" s="21">
        <v>649</v>
      </c>
      <c r="F78" s="21">
        <v>543</v>
      </c>
      <c r="G78" s="21">
        <v>709</v>
      </c>
      <c r="H78" s="21">
        <f t="shared" si="22"/>
        <v>2431</v>
      </c>
      <c r="I78" s="21">
        <v>82</v>
      </c>
      <c r="J78" s="21">
        <v>103</v>
      </c>
      <c r="K78" s="21">
        <v>863</v>
      </c>
      <c r="L78" s="21">
        <v>669</v>
      </c>
      <c r="M78" s="21">
        <v>714</v>
      </c>
      <c r="N78" s="21">
        <v>2650</v>
      </c>
      <c r="O78" s="21">
        <v>105</v>
      </c>
      <c r="P78" s="21">
        <v>159</v>
      </c>
      <c r="Q78" s="21">
        <v>1011</v>
      </c>
      <c r="R78" s="21">
        <v>745</v>
      </c>
      <c r="S78" s="21">
        <v>630</v>
      </c>
      <c r="T78" s="21">
        <v>600</v>
      </c>
      <c r="U78" s="21">
        <v>16</v>
      </c>
      <c r="V78" s="21">
        <v>38</v>
      </c>
      <c r="W78" s="21">
        <v>211</v>
      </c>
      <c r="X78" s="21">
        <v>141</v>
      </c>
      <c r="Y78" s="21">
        <v>194</v>
      </c>
      <c r="Z78" s="17">
        <f t="shared" si="19"/>
        <v>2902</v>
      </c>
      <c r="AA78" s="22">
        <v>167</v>
      </c>
      <c r="AB78" s="22">
        <v>164</v>
      </c>
      <c r="AC78" s="22">
        <v>1530</v>
      </c>
      <c r="AD78" s="22">
        <v>505</v>
      </c>
      <c r="AE78" s="22">
        <v>536</v>
      </c>
      <c r="AF78" s="16">
        <f t="shared" si="20"/>
        <v>3768</v>
      </c>
      <c r="AG78" s="21">
        <v>313</v>
      </c>
      <c r="AH78" s="21">
        <v>213</v>
      </c>
      <c r="AI78" s="21">
        <v>1737</v>
      </c>
      <c r="AJ78" s="21">
        <v>711</v>
      </c>
      <c r="AK78" s="21">
        <v>794</v>
      </c>
      <c r="AL78" s="16">
        <v>2616.5928109011229</v>
      </c>
      <c r="AM78" s="21">
        <v>258.95172744499058</v>
      </c>
      <c r="AN78" s="21">
        <v>146.68909160880457</v>
      </c>
      <c r="AO78" s="21">
        <v>942.38241589611869</v>
      </c>
      <c r="AP78" s="21">
        <v>628.97839357693147</v>
      </c>
      <c r="AQ78" s="21">
        <v>639.5911823742772</v>
      </c>
    </row>
    <row r="79" spans="1:43" ht="12.75" customHeight="1">
      <c r="A79" s="20" t="s">
        <v>79</v>
      </c>
      <c r="B79" s="21">
        <f t="shared" si="21"/>
        <v>1516</v>
      </c>
      <c r="C79" s="21">
        <v>55</v>
      </c>
      <c r="D79" s="21">
        <v>55</v>
      </c>
      <c r="E79" s="21">
        <v>531</v>
      </c>
      <c r="F79" s="21">
        <v>495</v>
      </c>
      <c r="G79" s="21">
        <v>380</v>
      </c>
      <c r="H79" s="21">
        <f t="shared" si="22"/>
        <v>1702</v>
      </c>
      <c r="I79" s="21">
        <v>39</v>
      </c>
      <c r="J79" s="21">
        <v>64</v>
      </c>
      <c r="K79" s="21">
        <v>605</v>
      </c>
      <c r="L79" s="21">
        <v>542</v>
      </c>
      <c r="M79" s="21">
        <v>452</v>
      </c>
      <c r="N79" s="21">
        <v>1567</v>
      </c>
      <c r="O79" s="21">
        <v>33</v>
      </c>
      <c r="P79" s="21">
        <v>57</v>
      </c>
      <c r="Q79" s="21">
        <v>563</v>
      </c>
      <c r="R79" s="21">
        <v>489</v>
      </c>
      <c r="S79" s="21">
        <v>425</v>
      </c>
      <c r="T79" s="21">
        <v>278</v>
      </c>
      <c r="U79" s="21">
        <v>4</v>
      </c>
      <c r="V79" s="21">
        <v>16</v>
      </c>
      <c r="W79" s="21">
        <v>98</v>
      </c>
      <c r="X79" s="21">
        <v>92</v>
      </c>
      <c r="Y79" s="21">
        <v>68</v>
      </c>
      <c r="Z79" s="17">
        <f t="shared" si="19"/>
        <v>308</v>
      </c>
      <c r="AA79" s="22">
        <v>15</v>
      </c>
      <c r="AB79" s="22">
        <v>12</v>
      </c>
      <c r="AC79" s="22">
        <v>127</v>
      </c>
      <c r="AD79" s="22">
        <v>74</v>
      </c>
      <c r="AE79" s="22">
        <v>80</v>
      </c>
      <c r="AF79" s="16">
        <f t="shared" si="20"/>
        <v>632</v>
      </c>
      <c r="AG79" s="21">
        <v>38</v>
      </c>
      <c r="AH79" s="21">
        <v>16</v>
      </c>
      <c r="AI79" s="21">
        <v>194</v>
      </c>
      <c r="AJ79" s="21">
        <v>188</v>
      </c>
      <c r="AK79" s="21">
        <v>196</v>
      </c>
      <c r="AL79" s="16">
        <v>1129.4860901614079</v>
      </c>
      <c r="AM79" s="21">
        <v>26.331338147280405</v>
      </c>
      <c r="AN79" s="21">
        <v>30.437775504060678</v>
      </c>
      <c r="AO79" s="21">
        <v>366.56976590092506</v>
      </c>
      <c r="AP79" s="21">
        <v>374.61518362147905</v>
      </c>
      <c r="AQ79" s="21">
        <v>331.53202698766279</v>
      </c>
    </row>
    <row r="80" spans="1:43" ht="12.75" customHeight="1">
      <c r="A80" s="20" t="s">
        <v>80</v>
      </c>
      <c r="B80" s="21">
        <f t="shared" si="21"/>
        <v>680</v>
      </c>
      <c r="C80" s="21">
        <v>15</v>
      </c>
      <c r="D80" s="21">
        <v>15</v>
      </c>
      <c r="E80" s="21">
        <v>290</v>
      </c>
      <c r="F80" s="21">
        <v>170</v>
      </c>
      <c r="G80" s="21">
        <v>190</v>
      </c>
      <c r="H80" s="21">
        <f t="shared" si="22"/>
        <v>402</v>
      </c>
      <c r="I80" s="21">
        <v>4</v>
      </c>
      <c r="J80" s="21">
        <v>4</v>
      </c>
      <c r="K80" s="21">
        <v>152</v>
      </c>
      <c r="L80" s="21">
        <v>119</v>
      </c>
      <c r="M80" s="21">
        <v>123</v>
      </c>
      <c r="N80" s="21">
        <v>334</v>
      </c>
      <c r="O80" s="21">
        <v>1</v>
      </c>
      <c r="P80" s="21">
        <v>8</v>
      </c>
      <c r="Q80" s="21">
        <v>118</v>
      </c>
      <c r="R80" s="21">
        <v>101</v>
      </c>
      <c r="S80" s="21">
        <v>106</v>
      </c>
      <c r="T80" s="21">
        <v>60</v>
      </c>
      <c r="U80" s="21">
        <v>0</v>
      </c>
      <c r="V80" s="21">
        <v>0</v>
      </c>
      <c r="W80" s="21">
        <v>18</v>
      </c>
      <c r="X80" s="21">
        <v>34</v>
      </c>
      <c r="Y80" s="21">
        <v>8</v>
      </c>
      <c r="Z80" s="17">
        <f t="shared" si="19"/>
        <v>51</v>
      </c>
      <c r="AA80" s="22">
        <v>1</v>
      </c>
      <c r="AB80" s="22">
        <v>1</v>
      </c>
      <c r="AC80" s="22">
        <v>22</v>
      </c>
      <c r="AD80" s="22">
        <v>11</v>
      </c>
      <c r="AE80" s="22">
        <v>16</v>
      </c>
      <c r="AF80" s="16">
        <f t="shared" si="20"/>
        <v>169</v>
      </c>
      <c r="AG80" s="21">
        <v>7</v>
      </c>
      <c r="AH80" s="21">
        <v>8</v>
      </c>
      <c r="AI80" s="21">
        <v>48</v>
      </c>
      <c r="AJ80" s="21">
        <v>48</v>
      </c>
      <c r="AK80" s="21">
        <v>58</v>
      </c>
      <c r="AL80" s="16">
        <v>309.1476358086046</v>
      </c>
      <c r="AM80" s="21">
        <v>11.061596280902544</v>
      </c>
      <c r="AN80" s="21">
        <v>7.1902577489357613</v>
      </c>
      <c r="AO80" s="21">
        <v>93.960675515249974</v>
      </c>
      <c r="AP80" s="21">
        <v>97.407710574856637</v>
      </c>
      <c r="AQ80" s="21">
        <v>99.527395688659738</v>
      </c>
    </row>
    <row r="81" spans="1:177" ht="12.75" customHeight="1">
      <c r="A81" s="20" t="s">
        <v>81</v>
      </c>
      <c r="B81" s="21">
        <f t="shared" si="21"/>
        <v>4470</v>
      </c>
      <c r="C81" s="21">
        <v>227</v>
      </c>
      <c r="D81" s="21">
        <v>125</v>
      </c>
      <c r="E81" s="21">
        <v>2012</v>
      </c>
      <c r="F81" s="21">
        <v>1312</v>
      </c>
      <c r="G81" s="21">
        <v>794</v>
      </c>
      <c r="H81" s="21">
        <f t="shared" si="22"/>
        <v>5697</v>
      </c>
      <c r="I81" s="21">
        <v>176</v>
      </c>
      <c r="J81" s="21">
        <v>291</v>
      </c>
      <c r="K81" s="21">
        <v>2808</v>
      </c>
      <c r="L81" s="21">
        <v>1632</v>
      </c>
      <c r="M81" s="21">
        <v>790</v>
      </c>
      <c r="N81" s="21">
        <v>4749</v>
      </c>
      <c r="O81" s="21">
        <v>109</v>
      </c>
      <c r="P81" s="21">
        <v>203</v>
      </c>
      <c r="Q81" s="21">
        <v>2229</v>
      </c>
      <c r="R81" s="21">
        <v>1529</v>
      </c>
      <c r="S81" s="21">
        <v>679</v>
      </c>
      <c r="T81" s="21">
        <v>2569</v>
      </c>
      <c r="U81" s="21">
        <v>88</v>
      </c>
      <c r="V81" s="21">
        <v>156</v>
      </c>
      <c r="W81" s="21">
        <v>1260</v>
      </c>
      <c r="X81" s="21">
        <v>562</v>
      </c>
      <c r="Y81" s="21">
        <v>503</v>
      </c>
      <c r="Z81" s="17">
        <f t="shared" si="19"/>
        <v>6234</v>
      </c>
      <c r="AA81" s="22">
        <v>303</v>
      </c>
      <c r="AB81" s="22">
        <v>327</v>
      </c>
      <c r="AC81" s="22">
        <v>2852</v>
      </c>
      <c r="AD81" s="22">
        <v>1925</v>
      </c>
      <c r="AE81" s="22">
        <v>827</v>
      </c>
      <c r="AF81" s="16">
        <f t="shared" si="20"/>
        <v>9832</v>
      </c>
      <c r="AG81" s="21">
        <v>437</v>
      </c>
      <c r="AH81" s="21">
        <v>341</v>
      </c>
      <c r="AI81" s="21">
        <v>4640</v>
      </c>
      <c r="AJ81" s="21">
        <v>3122</v>
      </c>
      <c r="AK81" s="21">
        <v>1292</v>
      </c>
      <c r="AL81" s="16">
        <v>9369.3257790218322</v>
      </c>
      <c r="AM81" s="21">
        <v>393.94519149203228</v>
      </c>
      <c r="AN81" s="21">
        <v>421.22272159885887</v>
      </c>
      <c r="AO81" s="21">
        <v>4072.8979943372092</v>
      </c>
      <c r="AP81" s="21">
        <v>2994.6514737760813</v>
      </c>
      <c r="AQ81" s="21">
        <v>1486.6083978176507</v>
      </c>
    </row>
    <row r="82" spans="1:177" s="15" customFormat="1" ht="12.75" customHeight="1">
      <c r="A82" s="11" t="s">
        <v>82</v>
      </c>
      <c r="B82" s="16">
        <f t="shared" ref="B82:G82" si="23">SUM(B83:B84)</f>
        <v>3600</v>
      </c>
      <c r="C82" s="16">
        <f t="shared" si="23"/>
        <v>215</v>
      </c>
      <c r="D82" s="16">
        <f t="shared" si="23"/>
        <v>212</v>
      </c>
      <c r="E82" s="16">
        <f t="shared" si="23"/>
        <v>1216</v>
      </c>
      <c r="F82" s="16">
        <f t="shared" si="23"/>
        <v>901</v>
      </c>
      <c r="G82" s="16">
        <f t="shared" si="23"/>
        <v>1056</v>
      </c>
      <c r="H82" s="16">
        <f t="shared" ref="H82:M82" si="24">+H83+H84</f>
        <v>3134</v>
      </c>
      <c r="I82" s="16">
        <f t="shared" si="24"/>
        <v>88</v>
      </c>
      <c r="J82" s="16">
        <f t="shared" si="24"/>
        <v>226</v>
      </c>
      <c r="K82" s="16">
        <f t="shared" si="24"/>
        <v>950</v>
      </c>
      <c r="L82" s="16">
        <f t="shared" si="24"/>
        <v>782</v>
      </c>
      <c r="M82" s="16">
        <f t="shared" si="24"/>
        <v>1088</v>
      </c>
      <c r="N82" s="16">
        <v>3315</v>
      </c>
      <c r="O82" s="16">
        <v>94</v>
      </c>
      <c r="P82" s="16">
        <v>286</v>
      </c>
      <c r="Q82" s="16">
        <v>1215</v>
      </c>
      <c r="R82" s="16">
        <v>875</v>
      </c>
      <c r="S82" s="16">
        <v>845</v>
      </c>
      <c r="T82" s="16">
        <v>1097</v>
      </c>
      <c r="U82" s="16">
        <v>53</v>
      </c>
      <c r="V82" s="16">
        <v>97</v>
      </c>
      <c r="W82" s="16">
        <v>364</v>
      </c>
      <c r="X82" s="16">
        <v>276</v>
      </c>
      <c r="Y82" s="16">
        <v>307</v>
      </c>
      <c r="Z82" s="17">
        <f t="shared" si="19"/>
        <v>1650</v>
      </c>
      <c r="AA82" s="17">
        <v>126</v>
      </c>
      <c r="AB82" s="17">
        <v>111</v>
      </c>
      <c r="AC82" s="17">
        <v>529</v>
      </c>
      <c r="AD82" s="17">
        <v>453</v>
      </c>
      <c r="AE82" s="17">
        <v>431</v>
      </c>
      <c r="AF82" s="16">
        <v>4422</v>
      </c>
      <c r="AG82" s="16">
        <v>355</v>
      </c>
      <c r="AH82" s="16">
        <v>229</v>
      </c>
      <c r="AI82" s="16">
        <v>1411</v>
      </c>
      <c r="AJ82" s="16">
        <v>1337</v>
      </c>
      <c r="AK82" s="16">
        <v>1090</v>
      </c>
      <c r="AL82" s="16">
        <v>5864.0590677418804</v>
      </c>
      <c r="AM82" s="16">
        <v>306.70259783295143</v>
      </c>
      <c r="AN82" s="16">
        <v>233.19391001636711</v>
      </c>
      <c r="AO82" s="16">
        <v>1916.6564784145294</v>
      </c>
      <c r="AP82" s="16">
        <v>1871.9139194265783</v>
      </c>
      <c r="AQ82" s="16">
        <v>1535.5921620514534</v>
      </c>
    </row>
    <row r="83" spans="1:177" ht="12.75" customHeight="1">
      <c r="A83" s="20" t="s">
        <v>83</v>
      </c>
      <c r="B83" s="21">
        <f>SUM(C83:G83)</f>
        <v>2327</v>
      </c>
      <c r="C83" s="21">
        <v>92</v>
      </c>
      <c r="D83" s="21">
        <v>125</v>
      </c>
      <c r="E83" s="21">
        <v>699</v>
      </c>
      <c r="F83" s="21">
        <v>565</v>
      </c>
      <c r="G83" s="21">
        <v>846</v>
      </c>
      <c r="H83" s="21">
        <f>+I83+J83+K83+L83+M83</f>
        <v>1239</v>
      </c>
      <c r="I83" s="21">
        <v>28</v>
      </c>
      <c r="J83" s="21">
        <v>84</v>
      </c>
      <c r="K83" s="21">
        <v>306</v>
      </c>
      <c r="L83" s="21">
        <v>316</v>
      </c>
      <c r="M83" s="21">
        <v>505</v>
      </c>
      <c r="N83" s="21">
        <v>1695</v>
      </c>
      <c r="O83" s="21">
        <v>53</v>
      </c>
      <c r="P83" s="21">
        <v>109</v>
      </c>
      <c r="Q83" s="21">
        <v>606</v>
      </c>
      <c r="R83" s="21">
        <v>444</v>
      </c>
      <c r="S83" s="21">
        <v>483</v>
      </c>
      <c r="T83" s="21">
        <v>572</v>
      </c>
      <c r="U83" s="21">
        <v>9</v>
      </c>
      <c r="V83" s="21">
        <v>36</v>
      </c>
      <c r="W83" s="21">
        <v>191</v>
      </c>
      <c r="X83" s="21">
        <v>133</v>
      </c>
      <c r="Y83" s="21">
        <v>203</v>
      </c>
      <c r="Z83" s="17">
        <f t="shared" si="19"/>
        <v>343</v>
      </c>
      <c r="AA83" s="22">
        <v>27</v>
      </c>
      <c r="AB83" s="22">
        <v>27</v>
      </c>
      <c r="AC83" s="22">
        <v>116</v>
      </c>
      <c r="AD83" s="22">
        <v>94</v>
      </c>
      <c r="AE83" s="22">
        <v>79</v>
      </c>
      <c r="AF83" s="16">
        <f t="shared" si="20"/>
        <v>1235</v>
      </c>
      <c r="AG83" s="21">
        <v>101</v>
      </c>
      <c r="AH83" s="21">
        <v>39</v>
      </c>
      <c r="AI83" s="21">
        <v>437</v>
      </c>
      <c r="AJ83" s="21">
        <v>353</v>
      </c>
      <c r="AK83" s="21">
        <v>305</v>
      </c>
      <c r="AL83" s="16">
        <v>1897.2506128619918</v>
      </c>
      <c r="AM83" s="21">
        <v>123.42041712195413</v>
      </c>
      <c r="AN83" s="21">
        <v>70.521850700509717</v>
      </c>
      <c r="AO83" s="21">
        <v>675.28282463172957</v>
      </c>
      <c r="AP83" s="21">
        <v>574.34338054543866</v>
      </c>
      <c r="AQ83" s="21">
        <v>453.68213986235963</v>
      </c>
    </row>
    <row r="84" spans="1:177" ht="12.75" customHeight="1">
      <c r="A84" s="25" t="s">
        <v>84</v>
      </c>
      <c r="B84" s="26">
        <f>SUM(C84:G84)</f>
        <v>1273</v>
      </c>
      <c r="C84" s="26">
        <v>123</v>
      </c>
      <c r="D84" s="26">
        <v>87</v>
      </c>
      <c r="E84" s="26">
        <v>517</v>
      </c>
      <c r="F84" s="26">
        <v>336</v>
      </c>
      <c r="G84" s="26">
        <v>210</v>
      </c>
      <c r="H84" s="26">
        <f>+I84+J84+K84+L84+M84</f>
        <v>1895</v>
      </c>
      <c r="I84" s="26">
        <v>60</v>
      </c>
      <c r="J84" s="26">
        <v>142</v>
      </c>
      <c r="K84" s="26">
        <v>644</v>
      </c>
      <c r="L84" s="26">
        <v>466</v>
      </c>
      <c r="M84" s="26">
        <v>583</v>
      </c>
      <c r="N84" s="26">
        <v>1620</v>
      </c>
      <c r="O84" s="26">
        <v>41</v>
      </c>
      <c r="P84" s="26">
        <v>177</v>
      </c>
      <c r="Q84" s="26">
        <v>609</v>
      </c>
      <c r="R84" s="26">
        <v>431</v>
      </c>
      <c r="S84" s="26">
        <v>362</v>
      </c>
      <c r="T84" s="26">
        <v>525</v>
      </c>
      <c r="U84" s="26">
        <v>44</v>
      </c>
      <c r="V84" s="26">
        <v>61</v>
      </c>
      <c r="W84" s="26">
        <v>173</v>
      </c>
      <c r="X84" s="26">
        <v>143</v>
      </c>
      <c r="Y84" s="26">
        <v>104</v>
      </c>
      <c r="Z84" s="27">
        <f t="shared" si="19"/>
        <v>1307</v>
      </c>
      <c r="AA84" s="28">
        <v>99</v>
      </c>
      <c r="AB84" s="28">
        <v>84</v>
      </c>
      <c r="AC84" s="28">
        <v>413</v>
      </c>
      <c r="AD84" s="28">
        <v>359</v>
      </c>
      <c r="AE84" s="28">
        <v>352</v>
      </c>
      <c r="AF84" s="29">
        <f t="shared" si="20"/>
        <v>3187</v>
      </c>
      <c r="AG84" s="26">
        <v>254</v>
      </c>
      <c r="AH84" s="26">
        <v>190</v>
      </c>
      <c r="AI84" s="26">
        <v>974</v>
      </c>
      <c r="AJ84" s="26">
        <v>984</v>
      </c>
      <c r="AK84" s="26">
        <v>785</v>
      </c>
      <c r="AL84" s="29">
        <v>3966.8084548798879</v>
      </c>
      <c r="AM84" s="26">
        <v>183.28218071099732</v>
      </c>
      <c r="AN84" s="26">
        <v>162.67205931585744</v>
      </c>
      <c r="AO84" s="26">
        <v>1241.3736537827997</v>
      </c>
      <c r="AP84" s="26">
        <v>1297.5705388811396</v>
      </c>
      <c r="AQ84" s="26">
        <v>1081.9100221890935</v>
      </c>
    </row>
    <row r="85" spans="1:177" ht="4.5" customHeight="1">
      <c r="Z85" s="31"/>
      <c r="AA85" s="31"/>
      <c r="AB85" s="31"/>
      <c r="AC85" s="31"/>
      <c r="AD85" s="31"/>
      <c r="AE85" s="31"/>
    </row>
    <row r="86" spans="1:177" ht="12.75">
      <c r="A86" s="32" t="s">
        <v>85</v>
      </c>
      <c r="Z86" s="31"/>
      <c r="AA86" s="31"/>
      <c r="AB86" s="31"/>
      <c r="AC86" s="31"/>
      <c r="AD86" s="31"/>
      <c r="AE86" s="31"/>
    </row>
    <row r="87" spans="1:177" ht="12.75">
      <c r="A87" s="33" t="s">
        <v>86</v>
      </c>
      <c r="Z87" s="31"/>
      <c r="AA87" s="31"/>
      <c r="AB87" s="31"/>
      <c r="AC87" s="31"/>
      <c r="AD87" s="31"/>
      <c r="AE87" s="31"/>
    </row>
    <row r="88" spans="1:177" ht="12.75" customHeight="1">
      <c r="A88" s="32" t="s">
        <v>87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</row>
    <row r="97" spans="14:43">
      <c r="N97" s="35"/>
      <c r="O97" s="36"/>
      <c r="P97" s="36"/>
      <c r="Q97" s="36"/>
      <c r="R97" s="36"/>
      <c r="S97" s="36"/>
      <c r="T97" s="35"/>
      <c r="U97" s="36"/>
      <c r="V97" s="36"/>
      <c r="W97" s="36"/>
      <c r="X97" s="36"/>
      <c r="Y97" s="36"/>
      <c r="Z97" s="35"/>
      <c r="AA97" s="36"/>
      <c r="AB97" s="36"/>
      <c r="AC97" s="36"/>
      <c r="AD97" s="36"/>
      <c r="AE97" s="36"/>
      <c r="AF97" s="35"/>
      <c r="AG97" s="36"/>
      <c r="AH97" s="36"/>
      <c r="AI97" s="36"/>
      <c r="AJ97" s="36"/>
      <c r="AK97" s="36"/>
      <c r="AL97" s="35"/>
      <c r="AM97" s="36"/>
      <c r="AN97" s="36"/>
      <c r="AO97" s="36"/>
      <c r="AP97" s="36"/>
      <c r="AQ97" s="36"/>
    </row>
    <row r="125" spans="14:43">
      <c r="N125" s="35"/>
      <c r="O125" s="36" t="s">
        <v>88</v>
      </c>
      <c r="P125" s="36"/>
      <c r="Q125" s="36"/>
      <c r="R125" s="36"/>
      <c r="S125" s="36"/>
      <c r="T125" s="35"/>
      <c r="U125" s="36" t="s">
        <v>88</v>
      </c>
      <c r="V125" s="36"/>
      <c r="W125" s="36"/>
      <c r="X125" s="36"/>
      <c r="Y125" s="36"/>
      <c r="Z125" s="35"/>
      <c r="AA125" s="36" t="s">
        <v>88</v>
      </c>
      <c r="AB125" s="36"/>
      <c r="AC125" s="36"/>
      <c r="AD125" s="36"/>
      <c r="AE125" s="36"/>
      <c r="AF125" s="35"/>
      <c r="AG125" s="36" t="s">
        <v>88</v>
      </c>
      <c r="AH125" s="36"/>
      <c r="AI125" s="36"/>
      <c r="AJ125" s="36"/>
      <c r="AK125" s="36"/>
      <c r="AL125" s="35"/>
      <c r="AM125" s="36" t="s">
        <v>88</v>
      </c>
      <c r="AN125" s="36"/>
      <c r="AO125" s="36"/>
      <c r="AP125" s="36"/>
      <c r="AQ125" s="36"/>
    </row>
  </sheetData>
  <mergeCells count="8">
    <mergeCell ref="AL4:AQ4"/>
    <mergeCell ref="Z4:AE4"/>
    <mergeCell ref="AF4:AK4"/>
    <mergeCell ref="A4:A5"/>
    <mergeCell ref="B4:G4"/>
    <mergeCell ref="H4:M4"/>
    <mergeCell ref="N4:S4"/>
    <mergeCell ref="T4:Y4"/>
  </mergeCells>
  <pageMargins left="0.7" right="0.7" top="0.75" bottom="0.75" header="0.3" footer="0.3"/>
  <pageSetup orientation="portrait" r:id="rId1"/>
  <ignoredErrors>
    <ignoredError sqref="B10" formula="1"/>
    <ignoredError sqref="B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3.9-07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Altagracia De Lancer Reyes</dc:creator>
  <cp:lastModifiedBy>Elba Altagracia De Lancer Reyes</cp:lastModifiedBy>
  <dcterms:created xsi:type="dcterms:W3CDTF">2023-07-04T19:12:44Z</dcterms:created>
  <dcterms:modified xsi:type="dcterms:W3CDTF">2024-01-30T16:13:51Z</dcterms:modified>
</cp:coreProperties>
</file>