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TICs\"/>
    </mc:Choice>
  </mc:AlternateContent>
  <xr:revisionPtr revIDLastSave="0" documentId="8_{761FAA44-1DB4-41CB-939C-6991F6A050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10.4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9">'[1]344.13'!#REF!</definedName>
    <definedName name="_______dga11" localSheetId="0">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 localSheetId="0">'[1]333.02'!#REF!</definedName>
    <definedName name="_______r">'[1]333.02'!#REF!</definedName>
    <definedName name="_______TA1" localSheetId="0">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9">'[1]344.13'!#REF!</definedName>
    <definedName name="______dga11" localSheetId="0">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'[1]333.02'!#REF!</definedName>
    <definedName name="______r">'[1]333.02'!#REF!</definedName>
    <definedName name="______TA1" localSheetId="0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'[4]344.13'!#REF!</definedName>
    <definedName name="_____aaa99">'[1]344.13'!#REF!</definedName>
    <definedName name="_____dga11" localSheetId="0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'[1]333.02'!#REF!</definedName>
    <definedName name="_____r">'[1]333.02'!#REF!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'[1]344.13'!#REF!</definedName>
    <definedName name="____dga11" localSheetId="0">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'[1]333.02'!#REF!</definedName>
    <definedName name="____r">'[1]333.02'!#REF!</definedName>
    <definedName name="____TA1" localSheetId="0">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'[6]344.13'!#REF!</definedName>
    <definedName name="___aaa99">'[1]344.13'!#REF!</definedName>
    <definedName name="___dga11" localSheetId="0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'[1]333.02'!#REF!</definedName>
    <definedName name="___r">'[1]333.02'!#REF!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'[6]344.13'!#REF!</definedName>
    <definedName name="__aaa99">'[1]344.13'!#REF!</definedName>
    <definedName name="__dga11" localSheetId="0">#REF!</definedName>
    <definedName name="__dga11">#REF!</definedName>
    <definedName name="__dga12">#REF!</definedName>
    <definedName name="__f">#REF!</definedName>
    <definedName name="__fc">'[2]1.03'!$H$12</definedName>
    <definedName name="__r" localSheetId="0">'[1]333.02'!#REF!</definedName>
    <definedName name="__r">'[1]333.02'!#REF!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'[7]344.13'!#REF!</definedName>
    <definedName name="_aa99">'[7]344.13'!#REF!</definedName>
    <definedName name="_aa997">'[7]344.13'!#REF!</definedName>
    <definedName name="_aaa98">'[8]344.13'!#REF!</definedName>
    <definedName name="_aaa99">'[8]344.13'!#REF!</definedName>
    <definedName name="_dga11" localSheetId="0">#REF!</definedName>
    <definedName name="_dga11">#REF!</definedName>
    <definedName name="_dga12">#REF!</definedName>
    <definedName name="_f">#REF!</definedName>
    <definedName name="_fc">'[2]1.03'!$H$12</definedName>
    <definedName name="_r" localSheetId="0">'[8]333.02'!#REF!</definedName>
    <definedName name="_r">'[8]333.02'!#REF!</definedName>
    <definedName name="_RE1" localSheetId="0">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'[6]333.09'!$D$10</definedName>
    <definedName name="aa" localSheetId="0">'[1]333.05'!#REF!</definedName>
    <definedName name="aa">'[1]333.05'!#REF!</definedName>
    <definedName name="aaa">'[6]333.06'!$N$9</definedName>
    <definedName name="aaaa" localSheetId="0">#REF!</definedName>
    <definedName name="aaaa">#REF!</definedName>
    <definedName name="aaaaa">#REF!</definedName>
    <definedName name="ab">'[6]333.03'!$F$12</definedName>
    <definedName name="AC">'[9]6.03'!$L$20</definedName>
    <definedName name="adolescentes" localSheetId="0">#REF!</definedName>
    <definedName name="adolescentes">#REF!</definedName>
    <definedName name="ai">'[6]333.09'!$F$10</definedName>
    <definedName name="ap" localSheetId="0">'[1]331-04'!#REF!</definedName>
    <definedName name="ap">'[1]331-04'!#REF!</definedName>
    <definedName name="_xlnm.Print_Area" localSheetId="0">'Cuadro 10.4'!#REF!</definedName>
    <definedName name="AS">'[6]333.02'!$D$7</definedName>
    <definedName name="asd" localSheetId="0">#REF!</definedName>
    <definedName name="asd">#REF!</definedName>
    <definedName name="asdf">#REF!</definedName>
    <definedName name="asdfac">#REF!</definedName>
    <definedName name="asew">#REF!</definedName>
    <definedName name="Av">#REF!</definedName>
    <definedName name="azx">#REF!</definedName>
    <definedName name="b">'[1]333.09'!#REF!</definedName>
    <definedName name="_xlnm.Database" localSheetId="0">#REF!</definedName>
    <definedName name="_xlnm.Database">#REF!</definedName>
    <definedName name="bb" localSheetId="0">'[1]333.05'!#REF!</definedName>
    <definedName name="bb">'[1]333.05'!#REF!</definedName>
    <definedName name="bbb" localSheetId="0">#REF!</definedName>
    <definedName name="bbb">#REF!</definedName>
    <definedName name="bbbb">#REF!</definedName>
    <definedName name="bbbbb">#REF!</definedName>
    <definedName name="bnm">#REF!</definedName>
    <definedName name="BVB">#REF!</definedName>
    <definedName name="car">#REF!</definedName>
    <definedName name="cb">'[10]2'!$H$13</definedName>
    <definedName name="cc">'[9]8.03'!$E$9</definedName>
    <definedName name="ccentral" localSheetId="0">'[11]3.23-10'!#REF!</definedName>
    <definedName name="ccentral">'[11]3.23-10'!#REF!</definedName>
    <definedName name="ccentral.">'[11]3.23-10'!#REF!</definedName>
    <definedName name="ccentral1">'[11]3.23-10'!#REF!</definedName>
    <definedName name="ccentral2" localSheetId="0">'[11]3.23-10'!#REF!</definedName>
    <definedName name="ccentral2">'[11]3.23-10'!#REF!</definedName>
    <definedName name="ccentral3">'[11]3.23-10'!#REF!</definedName>
    <definedName name="ccuu" localSheetId="0">#REF!</definedName>
    <definedName name="ccuu">#REF!</definedName>
    <definedName name="cerw">'[10]6'!$I$13</definedName>
    <definedName name="cibao" localSheetId="0">'[11]3.23-10'!#REF!</definedName>
    <definedName name="cibao">'[11]3.23-10'!#REF!</definedName>
    <definedName name="cibao1.">'[11]3.23-10'!#REF!</definedName>
    <definedName name="cibao2" localSheetId="0">'[11]3.23-10'!#REF!</definedName>
    <definedName name="cibao2">'[11]3.23-10'!#REF!</definedName>
    <definedName name="cibao33">'[11]3.23-10'!#REF!</definedName>
    <definedName name="coccident">'[11]3.23-10'!#REF!</definedName>
    <definedName name="coccident2">'[11]3.23-10'!#REF!</definedName>
    <definedName name="coriental">'[11]3.23-10'!#REF!</definedName>
    <definedName name="coriental2">'[11]3.23-10'!#REF!</definedName>
    <definedName name="csuroeste">'[11]3.23-10'!#REF!</definedName>
    <definedName name="csuroeste2">'[11]3.23-10'!#REF!</definedName>
    <definedName name="cu" localSheetId="0">#REF!</definedName>
    <definedName name="cu">#REF!</definedName>
    <definedName name="cuuuu">#REF!</definedName>
    <definedName name="cvb">#REF!</definedName>
    <definedName name="cvc">'[2]6.03'!$D$8</definedName>
    <definedName name="d" localSheetId="0">'[1]333.09'!#REF!</definedName>
    <definedName name="d">'[1]333.09'!#REF!</definedName>
    <definedName name="dd">'[6]333.05'!$B$9</definedName>
    <definedName name="dddd">'[6]333.06'!$J$7</definedName>
    <definedName name="dfg">'[1]333.02'!#REF!</definedName>
    <definedName name="dfhd">'[10]2'!$B$13</definedName>
    <definedName name="dgii11" localSheetId="0">#REF!</definedName>
    <definedName name="dgii11">#REF!</definedName>
    <definedName name="dgii12">#REF!</definedName>
    <definedName name="di">'[1]333.02'!#REF!</definedName>
    <definedName name="diq" localSheetId="0">#REF!</definedName>
    <definedName name="diq">#REF!</definedName>
    <definedName name="droga.1">'[1]333.02'!#REF!</definedName>
    <definedName name="drogas1">'[11]3.23-10'!#REF!</definedName>
    <definedName name="ds">'[6]333.08'!$D$7</definedName>
    <definedName name="dsa" localSheetId="0">#REF!</definedName>
    <definedName name="dsa">#REF!</definedName>
    <definedName name="dsd" localSheetId="0">#REF!</definedName>
    <definedName name="dsd">#REF!</definedName>
    <definedName name="e">#REF!</definedName>
    <definedName name="ecd">#REF!</definedName>
    <definedName name="ecewt">'[10]5'!$B$13</definedName>
    <definedName name="ed">'[6]333.02'!$F$11</definedName>
    <definedName name="edc" localSheetId="0">#REF!</definedName>
    <definedName name="edc">#REF!</definedName>
    <definedName name="ee">'[6]333.06'!#REF!</definedName>
    <definedName name="eee" localSheetId="0">#REF!</definedName>
    <definedName name="eee">#REF!</definedName>
    <definedName name="eeee">#REF!</definedName>
    <definedName name="Ella">#REF!</definedName>
    <definedName name="enriq">'[11]3.23-10'!#REF!</definedName>
    <definedName name="enriq2">'[11]3.23-10'!#REF!</definedName>
    <definedName name="er" localSheetId="0">#REF!</definedName>
    <definedName name="er">#REF!</definedName>
    <definedName name="err">#REF!</definedName>
    <definedName name="errr">#REF!</definedName>
    <definedName name="ert">#REF!</definedName>
    <definedName name="ertetr">#REF!</definedName>
    <definedName name="este">'[11]3.23-10'!#REF!</definedName>
    <definedName name="este2">'[11]3.23-10'!#REF!</definedName>
    <definedName name="esw" localSheetId="0">#REF!</definedName>
    <definedName name="esw">#REF!</definedName>
    <definedName name="ewq" localSheetId="0">#REF!</definedName>
    <definedName name="ewq">#REF!</definedName>
    <definedName name="fds" localSheetId="0">'[1]333.02'!#REF!</definedName>
    <definedName name="fds">'[1]333.02'!#REF!</definedName>
    <definedName name="ff">'[6]333.03'!$D$12</definedName>
    <definedName name="fff" localSheetId="0">'[1]333.06'!#REF!</definedName>
    <definedName name="fff">'[1]333.06'!#REF!</definedName>
    <definedName name="ffff">'[9]5.03'!$B$10</definedName>
    <definedName name="fg" localSheetId="0">#REF!</definedName>
    <definedName name="fg">#REF!</definedName>
    <definedName name="fge">'[10]10'!$F$12</definedName>
    <definedName name="fgf" localSheetId="0">#REF!</definedName>
    <definedName name="fgf">#REF!</definedName>
    <definedName name="fgh" localSheetId="0">#REF!</definedName>
    <definedName name="fgh">#REF!</definedName>
    <definedName name="fr">#REF!</definedName>
    <definedName name="ft">'[6]333.08'!$F$7</definedName>
    <definedName name="g">'[6]333.02'!$B$11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'[10]8'!$P$13</definedName>
    <definedName name="gf" localSheetId="0">#REF!</definedName>
    <definedName name="gf">#REF!</definedName>
    <definedName name="gfd" localSheetId="0">#REF!</definedName>
    <definedName name="gfd">#REF!</definedName>
    <definedName name="gfdgdgdgdg" localSheetId="0">'[1]333-10'!#REF!</definedName>
    <definedName name="gfdgdgdgdg">'[1]333-10'!#REF!</definedName>
    <definedName name="gg" localSheetId="0">#REF!</definedName>
    <definedName name="gg">#REF!</definedName>
    <definedName name="ggg">#REF!</definedName>
    <definedName name="ghj">#REF!</definedName>
    <definedName name="gt">'[12]343-01'!#REF!</definedName>
    <definedName name="gtdfgh">'[2]1.03'!#REF!</definedName>
    <definedName name="h">'[6]333.03'!$B$12</definedName>
    <definedName name="HatoMayor" localSheetId="0">'[6]343-05'!#REF!</definedName>
    <definedName name="HatoMayor">'[6]343-05'!#REF!</definedName>
    <definedName name="HatoMayor2">'[6]343-05'!#REF!</definedName>
    <definedName name="hgf" localSheetId="0">#REF!</definedName>
    <definedName name="hgf">#REF!</definedName>
    <definedName name="hh" localSheetId="0">#REF!</definedName>
    <definedName name="hh">#REF!</definedName>
    <definedName name="hhh">#REF!</definedName>
    <definedName name="hhhh">#REF!</definedName>
    <definedName name="hhhhhhhhhhh">'[2]6.03'!$G$8</definedName>
    <definedName name="hhyt" localSheetId="0">'[10]1'!#REF!</definedName>
    <definedName name="hhyt">'[10]1'!#REF!</definedName>
    <definedName name="hjk" localSheetId="0">#REF!</definedName>
    <definedName name="hjk">#REF!</definedName>
    <definedName name="hp">#REF!</definedName>
    <definedName name="huyhj">'[13]8.03'!$I$8</definedName>
    <definedName name="hyr" localSheetId="0">'[10]1'!#REF!</definedName>
    <definedName name="hyr">'[10]1'!#REF!</definedName>
    <definedName name="i" localSheetId="0">'[1]333.04'!#REF!</definedName>
    <definedName name="i">'[1]333.04'!#REF!</definedName>
    <definedName name="ii">'[6]333.08'!$H$7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jn" localSheetId="0">#REF!</definedName>
    <definedName name="ijn">#REF!</definedName>
    <definedName name="ik">'[10]3'!$B$14</definedName>
    <definedName name="iki" localSheetId="0">#REF!</definedName>
    <definedName name="iki">#REF!</definedName>
    <definedName name="ikm" localSheetId="0">#REF!</definedName>
    <definedName name="ikm">#REF!</definedName>
    <definedName name="io">'[6]333.08'!$B$7</definedName>
    <definedName name="iop" localSheetId="0">#REF!</definedName>
    <definedName name="iop">#REF!</definedName>
    <definedName name="iou">'[10]1'!$B$14</definedName>
    <definedName name="iuy" localSheetId="0">#REF!</definedName>
    <definedName name="iuy">#REF!</definedName>
    <definedName name="j">#REF!</definedName>
    <definedName name="jhy">#REF!</definedName>
    <definedName name="jj">'[1]333.04'!#REF!</definedName>
    <definedName name="jjj">'[1]333.06'!#REF!</definedName>
    <definedName name="jkl" localSheetId="0">#REF!</definedName>
    <definedName name="jkl">#REF!</definedName>
    <definedName name="juan">'[14]3.20-02'!$J$9</definedName>
    <definedName name="juil" localSheetId="0">'[8]333.02'!#REF!</definedName>
    <definedName name="juil">'[8]333.02'!#REF!</definedName>
    <definedName name="jul" localSheetId="0">'[1]333.02'!#REF!</definedName>
    <definedName name="jul">'[1]333.02'!#REF!</definedName>
    <definedName name="JULIO4">'[15]333-11'!$C$8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ukiyas">#REF!</definedName>
    <definedName name="k">'[6]333.04'!$B$11</definedName>
    <definedName name="kjh" localSheetId="0">#REF!</definedName>
    <definedName name="kjh">#REF!</definedName>
    <definedName name="kjkl">'[13]8.03'!$H$8</definedName>
    <definedName name="kk" localSheetId="0">'[6]333.06'!#REF!</definedName>
    <definedName name="kk">'[6]333.06'!#REF!</definedName>
    <definedName name="kkk" localSheetId="0">#REF!</definedName>
    <definedName name="kkk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 localSheetId="0">'[8]333.09'!#REF!</definedName>
    <definedName name="klm">'[8]333.09'!#REF!</definedName>
    <definedName name="klñ" localSheetId="0">#REF!</definedName>
    <definedName name="klñ">#REF!</definedName>
    <definedName name="l" localSheetId="0">'[1]333.03'!#REF!</definedName>
    <definedName name="l">'[1]333.03'!#REF!</definedName>
    <definedName name="leo" localSheetId="0">#REF!</definedName>
    <definedName name="leo">#REF!</definedName>
    <definedName name="leslie">'[4]344.13'!#REF!</definedName>
    <definedName name="lili" localSheetId="0">#REF!</definedName>
    <definedName name="lili">#REF!</definedName>
    <definedName name="lk">'[6]333.06'!$H$9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'[9]16.03'!$E$9</definedName>
    <definedName name="ll" localSheetId="0">'[1]333.03'!#REF!</definedName>
    <definedName name="ll">'[1]333.03'!#REF!</definedName>
    <definedName name="llk">'[9]17.03'!$E$9</definedName>
    <definedName name="lll">'[6]333.06'!$B$9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'[10]3'!$D$14</definedName>
    <definedName name="m" localSheetId="0">'[1]333.06'!#REF!</definedName>
    <definedName name="m">'[1]333.06'!#REF!</definedName>
    <definedName name="mali" localSheetId="0">'[1]333.07'!#REF!</definedName>
    <definedName name="mali">'[1]333.07'!#REF!</definedName>
    <definedName name="mbnihfs" localSheetId="0">#REF!</definedName>
    <definedName name="mbnihfs">#REF!</definedName>
    <definedName name="mm" localSheetId="0">'[1]333.06'!#REF!</definedName>
    <definedName name="mm">'[1]333.06'!#REF!</definedName>
    <definedName name="mmm" localSheetId="0">'[1]333.06'!#REF!</definedName>
    <definedName name="mmm">'[1]333.06'!#REF!</definedName>
    <definedName name="mmmm">'[2]2.03'!$J$11</definedName>
    <definedName name="mmmmm" localSheetId="0">'[1]333.06'!#REF!</definedName>
    <definedName name="mmmmm">'[1]333.06'!#REF!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'[6]343-05'!#REF!</definedName>
    <definedName name="MonseñorNouel">'[6]343-05'!#REF!</definedName>
    <definedName name="MonseñorNouel2">'[6]343-05'!#REF!</definedName>
    <definedName name="MonteCristi">'[6]343-05'!#REF!</definedName>
    <definedName name="MonteCristi2">'[6]343-05'!#REF!</definedName>
    <definedName name="MontePlata">'[6]343-05'!#REF!</definedName>
    <definedName name="MontePlata2">'[6]343-05'!#REF!</definedName>
    <definedName name="monto337021" localSheetId="0">#REF!</definedName>
    <definedName name="monto337021">#REF!</definedName>
    <definedName name="monto337022">#REF!</definedName>
    <definedName name="n">#REF!</definedName>
    <definedName name="nb">'[1]333-10'!#REF!</definedName>
    <definedName name="nmbnvmvbh">'[2]2.03'!$J$13</definedName>
    <definedName name="nn" localSheetId="0">#REF!</definedName>
    <definedName name="nn">#REF!</definedName>
    <definedName name="nngvb">'[2]1.03'!$H$11</definedName>
    <definedName name="nnn" localSheetId="0">#REF!</definedName>
    <definedName name="nnn">#REF!</definedName>
    <definedName name="nnnnnnnnnnh" localSheetId="0">'[2]1.03'!#REF!</definedName>
    <definedName name="nnnnnnnnnnh">'[2]1.03'!#REF!</definedName>
    <definedName name="ñ">'[9]25.03'!$G$9</definedName>
    <definedName name="ñlk" localSheetId="0">#REF!</definedName>
    <definedName name="ñlk">#REF!</definedName>
    <definedName name="ññ">'[9]31.03'!$D$9</definedName>
    <definedName name="o">'[6]333.04'!$D$11</definedName>
    <definedName name="oiu" localSheetId="0">#REF!</definedName>
    <definedName name="oiu">#REF!</definedName>
    <definedName name="okm" localSheetId="0">#REF!</definedName>
    <definedName name="okm">#REF!</definedName>
    <definedName name="ol">'[10]3'!$H$14</definedName>
    <definedName name="olm">'[1]333.02'!#REF!</definedName>
    <definedName name="oo">'[6]333.09'!$H$10</definedName>
    <definedName name="ooo" localSheetId="0">'[1]333.06'!#REF!</definedName>
    <definedName name="ooo">'[1]333.06'!#REF!</definedName>
    <definedName name="oooo">'[9]29.03'!$D$9</definedName>
    <definedName name="ooooo" localSheetId="0">#REF!</definedName>
    <definedName name="ooooo">#REF!</definedName>
    <definedName name="ooooooo" localSheetId="0">'[9]18.03'!#REF!</definedName>
    <definedName name="ooooooo">'[9]18.03'!#REF!</definedName>
    <definedName name="op">'[10]1'!$C$14</definedName>
    <definedName name="opa" localSheetId="0">#REF!</definedName>
    <definedName name="opa">#REF!</definedName>
    <definedName name="oppo">'[10]1'!$G$14</definedName>
    <definedName name="p" localSheetId="0">'[1]333.08'!#REF!</definedName>
    <definedName name="p">'[1]333.08'!#REF!</definedName>
    <definedName name="pablo" localSheetId="0">#REF!</definedName>
    <definedName name="pablo">#REF!</definedName>
    <definedName name="pablo1">#REF!</definedName>
    <definedName name="Pedernales">'[6]343-05'!#REF!</definedName>
    <definedName name="Pedernales2">'[6]343-05'!#REF!</definedName>
    <definedName name="Peravia">'[6]343-05'!#REF!</definedName>
    <definedName name="Peravia2">'[6]343-05'!#REF!</definedName>
    <definedName name="perla">'[16]3.15-02  (2)'!$J$8</definedName>
    <definedName name="ph" localSheetId="0">#REF!</definedName>
    <definedName name="ph">#REF!</definedName>
    <definedName name="PIO">'[17]333-11'!$E$8</definedName>
    <definedName name="PJ" localSheetId="0">'[1]331-04'!#REF!</definedName>
    <definedName name="PJ">'[1]331-04'!#REF!</definedName>
    <definedName name="pkk" localSheetId="0">#REF!</definedName>
    <definedName name="pkk">#REF!</definedName>
    <definedName name="PL" localSheetId="0">'[1]331-04'!#REF!</definedName>
    <definedName name="PL">'[1]331-04'!#REF!</definedName>
    <definedName name="pñm" localSheetId="0">#REF!</definedName>
    <definedName name="pñm">#REF!</definedName>
    <definedName name="po">'[10]3'!$J$14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p" localSheetId="0">'[6]333.04'!#REF!</definedName>
    <definedName name="pop">'[6]333.04'!#REF!</definedName>
    <definedName name="popop">'[1]333.04'!#REF!</definedName>
    <definedName name="popp">'[1]333.04'!#REF!</definedName>
    <definedName name="pp">'[6]333.06'!$D$9</definedName>
    <definedName name="ppp" localSheetId="0">'[1]333.04'!#REF!</definedName>
    <definedName name="ppp">'[1]333.04'!#REF!</definedName>
    <definedName name="pppp">'[9]31.03'!$B$9</definedName>
    <definedName name="ppppp" localSheetId="0">#REF!</definedName>
    <definedName name="ppppp">#REF!</definedName>
    <definedName name="ppps">#REF!</definedName>
    <definedName name="pr">'[6]331-04'!$D$7</definedName>
    <definedName name="ps" localSheetId="0">#REF!</definedName>
    <definedName name="ps">#REF!</definedName>
    <definedName name="pss">#REF!</definedName>
    <definedName name="PuertoPlata">'[6]343-05'!#REF!</definedName>
    <definedName name="PuertoPlata2">'[6]343-05'!#REF!</definedName>
    <definedName name="pxd" localSheetId="0">#REF!</definedName>
    <definedName name="pxd">#REF!</definedName>
    <definedName name="py" localSheetId="0">#REF!</definedName>
    <definedName name="py">#REF!</definedName>
    <definedName name="q">#REF!</definedName>
    <definedName name="qaz">#REF!</definedName>
    <definedName name="qq">#REF!</definedName>
    <definedName name="qqq">#REF!</definedName>
    <definedName name="qqqq">#REF!</definedName>
    <definedName name="qwe">#REF!</definedName>
    <definedName name="qza">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dfred">'[2]1.03'!$J$11</definedName>
    <definedName name="rere">'[2]3.03'!$D$10</definedName>
    <definedName name="res" localSheetId="0">#REF!</definedName>
    <definedName name="res">#REF!</definedName>
    <definedName name="rew" localSheetId="0">#REF!</definedName>
    <definedName name="rew">#REF!</definedName>
    <definedName name="rey">'[10]8'!$B$13</definedName>
    <definedName name="rfv" localSheetId="0">#REF!</definedName>
    <definedName name="rfv">#REF!</definedName>
    <definedName name="rr">'[6]333.05'!$D$9</definedName>
    <definedName name="rrr">'[6]333.06'!$L$9</definedName>
    <definedName name="rrrr" localSheetId="0">#REF!</definedName>
    <definedName name="rrrr">#REF!</definedName>
    <definedName name="rrrrr">#REF!</definedName>
    <definedName name="rrrrrr">#REF!</definedName>
    <definedName name="rtvg">'[10]5'!$D$13</definedName>
    <definedName name="rty" localSheetId="0">#REF!</definedName>
    <definedName name="rty">#REF!</definedName>
    <definedName name="rtyh" localSheetId="0">'[10]1'!#REF!</definedName>
    <definedName name="rtyh">'[10]1'!#REF!</definedName>
    <definedName name="rvf" localSheetId="0">#REF!</definedName>
    <definedName name="rvf">#REF!</definedName>
    <definedName name="s">'[6]333.09'!$B$10</definedName>
    <definedName name="Salcedo" localSheetId="0">'[6]343-05'!#REF!</definedName>
    <definedName name="Salcedo">'[6]343-05'!#REF!</definedName>
    <definedName name="Salcedo2">'[6]343-05'!#REF!</definedName>
    <definedName name="Samaná">'[6]343-05'!#REF!</definedName>
    <definedName name="Samaná2">'[6]343-05'!#REF!</definedName>
    <definedName name="SánchezRamírez">'[6]343-05'!#REF!</definedName>
    <definedName name="SánchezRamírez2">'[6]343-05'!#REF!</definedName>
    <definedName name="SanCristóbal">'[6]343-05'!#REF!</definedName>
    <definedName name="SanCristóbal2">'[6]343-05'!#REF!</definedName>
    <definedName name="SanJuan">'[6]343-05'!#REF!</definedName>
    <definedName name="SanJuan2">'[6]343-05'!#REF!</definedName>
    <definedName name="SanPedroMacorís">'[6]343-05'!#REF!</definedName>
    <definedName name="SanPedroMacorís2">'[6]343-05'!#REF!</definedName>
    <definedName name="Santiago">'[6]343-05'!#REF!</definedName>
    <definedName name="Santiago2">'[6]343-05'!#REF!</definedName>
    <definedName name="SantiagoRodríguez">'[6]343-05'!#REF!</definedName>
    <definedName name="SantiagoRodríguez2">'[6]343-05'!#REF!</definedName>
    <definedName name="sd" localSheetId="0">#REF!</definedName>
    <definedName name="sd">#REF!</definedName>
    <definedName name="sdf" localSheetId="0">#REF!</definedName>
    <definedName name="sdf">#REF!</definedName>
    <definedName name="sdfg">'[10]2'!$D$13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asdada" localSheetId="0">#REF!</definedName>
    <definedName name="sdsdasdada">#REF!</definedName>
    <definedName name="sfdg">'[10]2'!$F$13</definedName>
    <definedName name="ss" localSheetId="0">'[12]343-01'!#REF!</definedName>
    <definedName name="ss">'[12]343-01'!#REF!</definedName>
    <definedName name="sss" localSheetId="0">'[1]333.02'!#REF!</definedName>
    <definedName name="sss">'[1]333.02'!#REF!</definedName>
    <definedName name="ssss" localSheetId="0">#REF!</definedName>
    <definedName name="ssss">#REF!</definedName>
    <definedName name="sssssd">#REF!</definedName>
    <definedName name="ssssss">#REF!</definedName>
    <definedName name="szcsdf">#REF!</definedName>
    <definedName name="t">'[1]333.02'!#REF!</definedName>
    <definedName name="ta" localSheetId="0">#REF!</definedName>
    <definedName name="ta">#REF!</definedName>
    <definedName name="tbg" localSheetId="0">#REF!</definedName>
    <definedName name="tbg">#REF!</definedName>
    <definedName name="tesnac11">#REF!</definedName>
    <definedName name="tesnac12">#REF!</definedName>
    <definedName name="tfc">#REF!</definedName>
    <definedName name="tgb">#REF!</definedName>
    <definedName name="tita">#REF!</definedName>
    <definedName name="to">#REF!</definedName>
    <definedName name="total">'[11]3.23-10'!#REF!</definedName>
    <definedName name="total2">'[11]3.23-10'!#REF!</definedName>
    <definedName name="tre" localSheetId="0">#REF!</definedName>
    <definedName name="tre">#REF!</definedName>
    <definedName name="tt" localSheetId="0">'[1]344.13'!#REF!</definedName>
    <definedName name="tt">'[1]344.13'!#REF!</definedName>
    <definedName name="TTT" localSheetId="0">#REF!</definedName>
    <definedName name="TTT">#REF!</definedName>
    <definedName name="TTTT">#REF!</definedName>
    <definedName name="TTTTT">#REF!</definedName>
    <definedName name="tyu">#REF!</definedName>
    <definedName name="u">'[1]333.03'!#REF!</definedName>
    <definedName name="uhb" localSheetId="0">#REF!</definedName>
    <definedName name="uhb">#REF!</definedName>
    <definedName name="uio" localSheetId="0">#REF!</definedName>
    <definedName name="uio">#REF!</definedName>
    <definedName name="uiyt">'[10]1'!$F$14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'[10]6'!$B$13</definedName>
    <definedName name="uu" localSheetId="0">'[1]333.04'!#REF!</definedName>
    <definedName name="uu">'[1]333.04'!#REF!</definedName>
    <definedName name="uuuu">'[18]344.13'!#REF!</definedName>
    <definedName name="uuuuu">'[1]333.04'!#REF!</definedName>
    <definedName name="uyt" localSheetId="0">#REF!</definedName>
    <definedName name="uyt">#REF!</definedName>
    <definedName name="v" localSheetId="0">#REF!</definedName>
    <definedName name="v">#REF!</definedName>
    <definedName name="valdesia" localSheetId="0">'[11]3.23-10'!#REF!</definedName>
    <definedName name="valdesia">'[11]3.23-10'!#REF!</definedName>
    <definedName name="valdesia2" localSheetId="0">'[11]3.23-10'!#REF!</definedName>
    <definedName name="valdesia2">'[11]3.23-10'!#REF!</definedName>
    <definedName name="valle">'[11]3.23-10'!#REF!</definedName>
    <definedName name="valle2">'[11]3.23-10'!#REF!</definedName>
    <definedName name="Valverde">'[6]343-05'!#REF!</definedName>
    <definedName name="Valverde2">'[6]343-05'!#REF!</definedName>
    <definedName name="vbfgbdfbg">'[19]3.22-11'!$B$7</definedName>
    <definedName name="vbn" localSheetId="0">#REF!</definedName>
    <definedName name="vbn">#REF!</definedName>
    <definedName name="VBV" localSheetId="0">#REF!</definedName>
    <definedName name="VBV">#REF!</definedName>
    <definedName name="vd">'[9]8.03'!$C$9</definedName>
    <definedName name="vfc" localSheetId="0">#REF!</definedName>
    <definedName name="vfc">#REF!</definedName>
    <definedName name="vfdx">'[2]3.03'!$B$10</definedName>
    <definedName name="vfv" localSheetId="0">'[1]333.07'!#REF!</definedName>
    <definedName name="vfv">'[1]333.07'!#REF!</definedName>
    <definedName name="vfxv" localSheetId="0">'[1]333.07'!#REF!</definedName>
    <definedName name="vfxv">'[1]333.07'!#REF!</definedName>
    <definedName name="vv" localSheetId="0">#REF!</definedName>
    <definedName name="vv">#REF!</definedName>
    <definedName name="vvv">#REF!</definedName>
    <definedName name="vwt">'[10]6'!$P$13</definedName>
    <definedName name="w" localSheetId="0">#REF!</definedName>
    <definedName name="w">#REF!</definedName>
    <definedName name="waq" localSheetId="0">#REF!</definedName>
    <definedName name="waq">#REF!</definedName>
    <definedName name="wer">#REF!</definedName>
    <definedName name="wsx">#REF!</definedName>
    <definedName name="ww">#REF!</definedName>
    <definedName name="wxs">#REF!</definedName>
    <definedName name="x">'[9]24.03'!$D$20</definedName>
    <definedName name="xcv" localSheetId="0">#REF!</definedName>
    <definedName name="xcv">#REF!</definedName>
    <definedName name="xx">'[9]27.03'!$B$9</definedName>
    <definedName name="xxx">'[9]27.03'!$D$9</definedName>
    <definedName name="xxxx">'[9]28.03'!$B$9</definedName>
    <definedName name="xzcxz">'[2]1.03'!$B$12</definedName>
    <definedName name="y">'[6]333.02'!$D$11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'[20]331-16'!#REF!</definedName>
    <definedName name="yt">'[20]331-16'!#REF!</definedName>
    <definedName name="ytr" localSheetId="0">#REF!</definedName>
    <definedName name="ytr">#REF!</definedName>
    <definedName name="yu" localSheetId="0">#REF!</definedName>
    <definedName name="yu">#REF!</definedName>
    <definedName name="yui">#REF!</definedName>
    <definedName name="yuma">'[11]3.23-10'!#REF!</definedName>
    <definedName name="yuma2">'[11]3.23-10'!#REF!</definedName>
    <definedName name="yuma3">'[11]3.23-10'!#REF!</definedName>
    <definedName name="yuyu" localSheetId="0">#REF!</definedName>
    <definedName name="yuyu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 localSheetId="0">'[6]333.03'!#REF!</definedName>
    <definedName name="z">'[6]333.03'!#REF!</definedName>
    <definedName name="zas">'[9]26.03'!$D$9</definedName>
    <definedName name="zsz">'[9]25.03'!$D$9</definedName>
    <definedName name="zx">'[9]24.03'!$L$20</definedName>
    <definedName name="zxc" localSheetId="0">#REF!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D7" i="6"/>
  <c r="E7" i="6"/>
  <c r="C10" i="6"/>
  <c r="D10" i="6"/>
  <c r="E10" i="6"/>
  <c r="C14" i="6"/>
  <c r="D14" i="6"/>
  <c r="E14" i="6"/>
  <c r="C18" i="6"/>
  <c r="D18" i="6"/>
  <c r="E18" i="6"/>
  <c r="C23" i="6"/>
  <c r="D23" i="6"/>
  <c r="E23" i="6"/>
  <c r="C28" i="6"/>
  <c r="D28" i="6"/>
  <c r="E28" i="6"/>
  <c r="C33" i="6"/>
  <c r="D33" i="6"/>
  <c r="E33" i="6"/>
  <c r="C38" i="6"/>
  <c r="D38" i="6"/>
  <c r="E38" i="6"/>
  <c r="K38" i="6" l="1"/>
  <c r="L38" i="6"/>
  <c r="M38" i="6"/>
  <c r="J38" i="6"/>
  <c r="K28" i="6"/>
  <c r="L28" i="6"/>
  <c r="M28" i="6"/>
  <c r="J28" i="6"/>
  <c r="E45" i="6"/>
  <c r="D45" i="6"/>
  <c r="C45" i="6"/>
  <c r="M45" i="6"/>
  <c r="L45" i="6"/>
  <c r="K45" i="6"/>
  <c r="J45" i="6"/>
  <c r="M41" i="6"/>
  <c r="L41" i="6"/>
  <c r="K41" i="6"/>
  <c r="J41" i="6"/>
  <c r="M33" i="6"/>
  <c r="L33" i="6"/>
  <c r="K33" i="6"/>
  <c r="J33" i="6"/>
  <c r="M23" i="6"/>
  <c r="L23" i="6"/>
  <c r="K23" i="6"/>
  <c r="J23" i="6"/>
  <c r="M18" i="6"/>
  <c r="L18" i="6"/>
  <c r="K18" i="6"/>
  <c r="J18" i="6"/>
  <c r="M14" i="6"/>
  <c r="L14" i="6"/>
  <c r="K14" i="6"/>
  <c r="J14" i="6"/>
  <c r="M10" i="6"/>
  <c r="L10" i="6"/>
  <c r="K10" i="6"/>
  <c r="J10" i="6"/>
  <c r="M7" i="6"/>
  <c r="L7" i="6"/>
  <c r="K7" i="6"/>
  <c r="J7" i="6"/>
  <c r="E41" i="6" l="1"/>
  <c r="E6" i="6" s="1"/>
  <c r="D41" i="6"/>
  <c r="D6" i="6" s="1"/>
  <c r="C41" i="6"/>
  <c r="C6" i="6" s="1"/>
  <c r="N7" i="6" l="1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41" i="6"/>
  <c r="N42" i="6"/>
  <c r="N43" i="6"/>
  <c r="N44" i="6"/>
  <c r="N33" i="6"/>
  <c r="N34" i="6"/>
  <c r="N35" i="6"/>
  <c r="N36" i="6"/>
  <c r="N38" i="6"/>
  <c r="N39" i="6"/>
  <c r="N40" i="6"/>
  <c r="N45" i="6"/>
  <c r="N46" i="6"/>
  <c r="N47" i="6"/>
  <c r="N48" i="6"/>
  <c r="N6" i="6"/>
  <c r="J6" i="6" l="1"/>
  <c r="L6" i="6"/>
  <c r="M6" i="6"/>
  <c r="K6" i="6"/>
</calcChain>
</file>

<file path=xl/sharedStrings.xml><?xml version="1.0" encoding="utf-8"?>
<sst xmlns="http://schemas.openxmlformats.org/spreadsheetml/2006/main" count="69" uniqueCount="54">
  <si>
    <t>Empleados de las TIC</t>
  </si>
  <si>
    <t>Hombres</t>
  </si>
  <si>
    <t>Distrito Nacional</t>
  </si>
  <si>
    <t>Santo Domingo</t>
  </si>
  <si>
    <t>Región Cibao Norte</t>
  </si>
  <si>
    <t>Espaillat</t>
  </si>
  <si>
    <t>Puerto Plata</t>
  </si>
  <si>
    <t>Santiago</t>
  </si>
  <si>
    <t>Región Cibao Sur</t>
  </si>
  <si>
    <t>La Vega</t>
  </si>
  <si>
    <t>Monseñor Nouel</t>
  </si>
  <si>
    <t>Región Cibao Nordeste</t>
  </si>
  <si>
    <t>Duarte</t>
  </si>
  <si>
    <t>María Trinidad Sánchez</t>
  </si>
  <si>
    <t>Hermanas Mirabal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</si>
  <si>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</si>
  <si>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</si>
  <si>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</si>
  <si>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</si>
  <si>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</si>
  <si>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</si>
  <si>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</si>
  <si>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Azua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</si>
  <si>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</si>
  <si>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</si>
  <si>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</si>
  <si>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</si>
  <si>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</si>
  <si>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</si>
  <si>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</si>
  <si>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Elías Piña</t>
  </si>
  <si>
    <t>San Juan</t>
  </si>
  <si>
    <t>El Seibo</t>
  </si>
  <si>
    <t>La Altagracia</t>
  </si>
  <si>
    <t>La Romana</t>
  </si>
  <si>
    <t>Región Higuamo</t>
  </si>
  <si>
    <t>San Pedro de Macorís</t>
  </si>
  <si>
    <t>Monte Plata</t>
  </si>
  <si>
    <t>Hato Mayor</t>
  </si>
  <si>
    <t>Sánchez Ramírez</t>
  </si>
  <si>
    <t xml:space="preserve">Mujeres </t>
  </si>
  <si>
    <t xml:space="preserve">Región y Provincia </t>
  </si>
  <si>
    <t xml:space="preserve">Sexo </t>
  </si>
  <si>
    <t xml:space="preserve"> Empresas de las TIC</t>
  </si>
  <si>
    <t>Región Yuma</t>
  </si>
  <si>
    <t>Nota: (1) El Directorio de Empresas registra las empresas empleadoras formales.</t>
  </si>
  <si>
    <t xml:space="preserve">(2) La ubicación geográfica comprende el domicilio declarado por la empresa, es decir, corresponde a la ubicación del establecimiento matriz o principal de la empresa. </t>
  </si>
  <si>
    <t>Fuente: Directorio de Empresas. Oficina Nacional de Estadística (ONE) - Dirección de Estadísticas Económicas</t>
  </si>
  <si>
    <t xml:space="preserve">(3) Los decimales resultantes del promedio fueron redondeados al numero entero mas cercano para facilitar la interpretación. 
Como el total promedio y por sexo son variables independientes, este total puede no coincidir con la sumatoria simple de los números redondeados. </t>
  </si>
  <si>
    <t>Región Metropolitana</t>
  </si>
  <si>
    <t>Total País</t>
  </si>
  <si>
    <t>Pedernales</t>
  </si>
  <si>
    <t>Región del Valle</t>
  </si>
  <si>
    <r>
      <rPr>
        <b/>
        <sz val="9"/>
        <rFont val="Roboto"/>
      </rPr>
      <t xml:space="preserve">Cuadro 10.4 </t>
    </r>
    <r>
      <rPr>
        <sz val="9"/>
        <rFont val="Roboto"/>
      </rPr>
      <t>REPÚBLICA DOMINICANA: Número de empleados por sexo y empresas de las tecnologías de la información y comunicación (TIC), según región y provincia, 2021-2024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</si>
</sst>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      &quot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Roboto"/>
    </font>
    <font>
      <b/>
      <sz val="9"/>
      <name val="Roboto"/>
    </font>
    <font>
      <sz val="11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41">
    <xf numFmtId="0" fontId="0" fillId="0" borderId="0" xfId="0"/>
    <xf numFmtId="3" fontId="5" fillId="2" borderId="0" xfId="1" applyNumberFormat="1" applyFont="1" applyFill="1" applyAlignment="1">
      <alignment vertical="center"/>
    </xf>
    <xf numFmtId="0" fontId="4" fillId="2" borderId="2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0" fontId="4" fillId="2" borderId="0" xfId="1" applyFont="1" applyFill="1"/>
    <xf numFmtId="3" fontId="5" fillId="2" borderId="0" xfId="1" applyNumberFormat="1" applyFont="1" applyFill="1" applyAlignment="1"/>
    <xf numFmtId="0" fontId="5" fillId="2" borderId="3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1" applyFont="1" applyFill="1"/>
    <xf numFmtId="0" fontId="7" fillId="2" borderId="0" xfId="1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5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3" fontId="5" fillId="2" borderId="0" xfId="1" applyNumberFormat="1" applyFont="1" applyFill="1" applyBorder="1" applyAlignment="1"/>
    <xf numFmtId="0" fontId="4" fillId="2" borderId="4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3" fontId="5" fillId="2" borderId="3" xfId="1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/>
    <xf numFmtId="3" fontId="5" fillId="2" borderId="3" xfId="1" applyNumberFormat="1" applyFont="1" applyFill="1" applyBorder="1" applyAlignment="1"/>
    <xf numFmtId="3" fontId="5" fillId="2" borderId="0" xfId="1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/>
    <xf numFmtId="3" fontId="4" fillId="2" borderId="0" xfId="1" applyNumberFormat="1" applyFont="1" applyFill="1" applyBorder="1" applyAlignment="1"/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/>
    <xf numFmtId="3" fontId="4" fillId="2" borderId="2" xfId="1" applyNumberFormat="1" applyFont="1" applyFill="1" applyBorder="1" applyAlignment="1"/>
    <xf numFmtId="3" fontId="4" fillId="2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/>
    <xf numFmtId="0" fontId="5" fillId="2" borderId="0" xfId="1" applyFont="1" applyFill="1" applyBorder="1" applyAlignment="1">
      <alignment horizontal="right" vertical="center" wrapText="1"/>
    </xf>
    <xf numFmtId="0" fontId="5" fillId="2" borderId="5" xfId="1" applyFont="1" applyFill="1" applyBorder="1" applyAlignment="1">
      <alignment horizontal="right" wrapText="1"/>
    </xf>
    <xf numFmtId="0" fontId="5" fillId="2" borderId="8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0" fontId="5" fillId="2" borderId="6" xfId="1" applyFont="1" applyFill="1" applyBorder="1" applyAlignment="1">
      <alignment horizontal="right" wrapText="1"/>
    </xf>
    <xf numFmtId="0" fontId="5" fillId="2" borderId="9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</cellXfs>
  <cellStyles count="13">
    <cellStyle name="Millares 12" xfId="3" xr:uid="{00000000-0005-0000-0000-000000000000}"/>
    <cellStyle name="Millares 13" xfId="5" xr:uid="{00000000-0005-0000-0000-000001000000}"/>
    <cellStyle name="Millares 2" xfId="6" xr:uid="{00000000-0005-0000-0000-000002000000}"/>
    <cellStyle name="Normal" xfId="0" builtinId="0"/>
    <cellStyle name="Normal 10" xfId="10" xr:uid="{00000000-0005-0000-0000-000004000000}"/>
    <cellStyle name="Normal 2" xfId="12" xr:uid="{00000000-0005-0000-0000-000005000000}"/>
    <cellStyle name="Normal 2 21" xfId="2" xr:uid="{00000000-0005-0000-0000-000006000000}"/>
    <cellStyle name="Normal 3" xfId="8" xr:uid="{00000000-0005-0000-0000-000007000000}"/>
    <cellStyle name="Normal 4" xfId="9" xr:uid="{00000000-0005-0000-0000-000008000000}"/>
    <cellStyle name="Normal 4 2 4" xfId="4" xr:uid="{00000000-0005-0000-0000-000009000000}"/>
    <cellStyle name="Normal 48 11 3" xfId="1" xr:uid="{00000000-0005-0000-0000-00000A000000}"/>
    <cellStyle name="Normal 6" xfId="11" xr:uid="{00000000-0005-0000-0000-00000B000000}"/>
    <cellStyle name="Porcentaje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ominicana_cifras%202004\(11)%20Transporte%20333\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ee\Depto.%20Economico\Cifras%20Dominicana\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40CF720A\Configuraci&#243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BD4DD89D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sa.hernandez/AppData/Local/Microsoft/Windows/Temporary%2520Internet%2520Files/Content.Outlook/8OOSOA05/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BCCB3745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E7F9D9CA\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antiagoalmada\Desktop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5-02  (2)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9"/>
  <sheetViews>
    <sheetView tabSelected="1" zoomScaleNormal="100" zoomScalePageLayoutView="160" workbookViewId="0">
      <selection activeCell="R23" sqref="R23"/>
    </sheetView>
  </sheetViews>
  <sheetFormatPr baseColWidth="10" defaultColWidth="11.42578125" defaultRowHeight="15" x14ac:dyDescent="0.25"/>
  <cols>
    <col min="1" max="1" width="20.7109375" style="8" customWidth="1"/>
    <col min="2" max="14" width="13.7109375" style="8" customWidth="1"/>
    <col min="15" max="15" width="16.7109375" style="8" customWidth="1"/>
    <col min="16" max="16" width="18" style="8" customWidth="1"/>
    <col min="17" max="18" width="13.7109375" style="8" customWidth="1"/>
    <col min="19" max="16384" width="11.42578125" style="8"/>
  </cols>
  <sheetData>
    <row r="1" spans="1:17" s="4" customFormat="1" ht="14.25" customHeight="1" x14ac:dyDescent="0.2"/>
    <row r="2" spans="1:17" s="4" customFormat="1" ht="24" customHeight="1" x14ac:dyDescent="0.2">
      <c r="A2" s="40" t="s">
        <v>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4" customFormat="1" ht="12" x14ac:dyDescent="0.2">
      <c r="A3" s="17" t="s">
        <v>41</v>
      </c>
      <c r="B3" s="13">
        <v>2021</v>
      </c>
      <c r="C3" s="13"/>
      <c r="D3" s="13"/>
      <c r="E3" s="15"/>
      <c r="F3" s="16">
        <v>2022</v>
      </c>
      <c r="G3" s="13"/>
      <c r="H3" s="13"/>
      <c r="I3" s="15"/>
      <c r="J3" s="16">
        <v>2023</v>
      </c>
      <c r="K3" s="13"/>
      <c r="L3" s="13"/>
      <c r="M3" s="15"/>
      <c r="N3" s="16">
        <v>2024</v>
      </c>
      <c r="O3" s="13"/>
      <c r="P3" s="13"/>
      <c r="Q3" s="15"/>
    </row>
    <row r="4" spans="1:17" s="4" customFormat="1" ht="14.45" customHeight="1" x14ac:dyDescent="0.2">
      <c r="A4" s="18"/>
      <c r="B4" s="33" t="s">
        <v>0</v>
      </c>
      <c r="C4" s="12" t="s">
        <v>42</v>
      </c>
      <c r="D4" s="12"/>
      <c r="E4" s="34" t="s">
        <v>43</v>
      </c>
      <c r="F4" s="35" t="s">
        <v>0</v>
      </c>
      <c r="G4" s="12" t="s">
        <v>42</v>
      </c>
      <c r="H4" s="12"/>
      <c r="I4" s="34" t="s">
        <v>43</v>
      </c>
      <c r="J4" s="35" t="s">
        <v>0</v>
      </c>
      <c r="K4" s="12" t="s">
        <v>42</v>
      </c>
      <c r="L4" s="12"/>
      <c r="M4" s="34" t="s">
        <v>43</v>
      </c>
      <c r="N4" s="35" t="s">
        <v>0</v>
      </c>
      <c r="O4" s="12" t="s">
        <v>42</v>
      </c>
      <c r="P4" s="12"/>
      <c r="Q4" s="34" t="s">
        <v>43</v>
      </c>
    </row>
    <row r="5" spans="1:17" s="4" customFormat="1" ht="15" customHeight="1" x14ac:dyDescent="0.2">
      <c r="A5" s="19"/>
      <c r="B5" s="36"/>
      <c r="C5" s="39" t="s">
        <v>1</v>
      </c>
      <c r="D5" s="39" t="s">
        <v>40</v>
      </c>
      <c r="E5" s="37"/>
      <c r="F5" s="38"/>
      <c r="G5" s="39" t="s">
        <v>1</v>
      </c>
      <c r="H5" s="39" t="s">
        <v>40</v>
      </c>
      <c r="I5" s="37"/>
      <c r="J5" s="38"/>
      <c r="K5" s="39" t="s">
        <v>1</v>
      </c>
      <c r="L5" s="39" t="s">
        <v>40</v>
      </c>
      <c r="M5" s="37"/>
      <c r="N5" s="38"/>
      <c r="O5" s="39" t="s">
        <v>1</v>
      </c>
      <c r="P5" s="39" t="s">
        <v>40</v>
      </c>
      <c r="Q5" s="37"/>
    </row>
    <row r="6" spans="1:17" s="4" customFormat="1" ht="12" x14ac:dyDescent="0.2">
      <c r="A6" s="6" t="s">
        <v>50</v>
      </c>
      <c r="B6" s="20">
        <v>36201</v>
      </c>
      <c r="C6" s="21">
        <f>C7+C10+C14+C18+C23+C28+C33+C38+C41+C45</f>
        <v>21413</v>
      </c>
      <c r="D6" s="21">
        <f>D7+D10+D14+D18+D23+D28+D33+D38+D41+D45</f>
        <v>14788</v>
      </c>
      <c r="E6" s="21">
        <f>E7+E10+E14+E18+E23+E28+E33+E38+E41+E45</f>
        <v>2306</v>
      </c>
      <c r="F6" s="22">
        <v>33228.512955999999</v>
      </c>
      <c r="G6" s="22">
        <v>20177.63606120001</v>
      </c>
      <c r="H6" s="22">
        <v>13050.8783009</v>
      </c>
      <c r="I6" s="22">
        <v>2187</v>
      </c>
      <c r="J6" s="1">
        <f>+J7+J10+J14+J18+J23+J28+J33+J38+J41+J45</f>
        <v>31931.163454532623</v>
      </c>
      <c r="K6" s="1">
        <f>+K7+K10+K14+K18+K23+K28+K33+K38+K41+K45</f>
        <v>19396.786332927644</v>
      </c>
      <c r="L6" s="1">
        <f>+L7+L10+L14+L18+L23+L28+L33+L38+L41+L45</f>
        <v>12533.876959092915</v>
      </c>
      <c r="M6" s="1">
        <f>+M7+M10+M14+M18+M23+M28+M33+M38+M41+M45</f>
        <v>2287</v>
      </c>
      <c r="N6" s="5">
        <f t="shared" ref="N6:N32" si="0">O6+P6</f>
        <v>33138.429685600102</v>
      </c>
      <c r="O6" s="23">
        <v>19943.983699157834</v>
      </c>
      <c r="P6" s="23">
        <v>13194.445986442268</v>
      </c>
      <c r="Q6" s="23">
        <v>2400</v>
      </c>
    </row>
    <row r="7" spans="1:17" s="4" customFormat="1" ht="12" x14ac:dyDescent="0.2">
      <c r="A7" s="7" t="s">
        <v>49</v>
      </c>
      <c r="B7" s="24">
        <v>27591</v>
      </c>
      <c r="C7" s="25">
        <f t="shared" ref="C7:D7" si="1">SUM(C8:C9)</f>
        <v>16751</v>
      </c>
      <c r="D7" s="25">
        <f t="shared" si="1"/>
        <v>10840</v>
      </c>
      <c r="E7" s="25">
        <f>SUM(E8:E9)</f>
        <v>1558</v>
      </c>
      <c r="F7" s="26">
        <v>26001.598394999979</v>
      </c>
      <c r="G7" s="26">
        <v>16019.259934200007</v>
      </c>
      <c r="H7" s="26">
        <v>9982.3397845999989</v>
      </c>
      <c r="I7" s="26">
        <v>1467</v>
      </c>
      <c r="J7" s="24">
        <f>+J8+J9</f>
        <v>25333.564957380295</v>
      </c>
      <c r="K7" s="24">
        <f t="shared" ref="K7:M7" si="2">+K8+K9</f>
        <v>15440.864615753293</v>
      </c>
      <c r="L7" s="24">
        <f t="shared" si="2"/>
        <v>9892.700196236372</v>
      </c>
      <c r="M7" s="24">
        <f t="shared" si="2"/>
        <v>1518</v>
      </c>
      <c r="N7" s="14">
        <f t="shared" si="0"/>
        <v>25983.767937995493</v>
      </c>
      <c r="O7" s="14">
        <v>15670.432526685297</v>
      </c>
      <c r="P7" s="14">
        <v>10313.335411310196</v>
      </c>
      <c r="Q7" s="14">
        <v>1582</v>
      </c>
    </row>
    <row r="8" spans="1:17" s="4" customFormat="1" ht="12" x14ac:dyDescent="0.2">
      <c r="A8" s="3" t="s">
        <v>2</v>
      </c>
      <c r="B8" s="27">
        <v>24782</v>
      </c>
      <c r="C8" s="28">
        <v>15065</v>
      </c>
      <c r="D8" s="28">
        <v>9717</v>
      </c>
      <c r="E8" s="28">
        <v>1201</v>
      </c>
      <c r="F8" s="27">
        <v>23360.334806999988</v>
      </c>
      <c r="G8" s="28">
        <v>14483.671397700007</v>
      </c>
      <c r="H8" s="28">
        <v>8876.6647817000012</v>
      </c>
      <c r="I8" s="28">
        <v>1125</v>
      </c>
      <c r="J8" s="27">
        <v>22520.205701231956</v>
      </c>
      <c r="K8" s="28">
        <v>13794.052108287811</v>
      </c>
      <c r="L8" s="28">
        <v>8726.1534433886409</v>
      </c>
      <c r="M8" s="28">
        <v>1157</v>
      </c>
      <c r="N8" s="27">
        <f t="shared" si="0"/>
        <v>23008.840040653944</v>
      </c>
      <c r="O8" s="27">
        <v>13938.83279774338</v>
      </c>
      <c r="P8" s="27">
        <v>9070.0072429105639</v>
      </c>
      <c r="Q8" s="27">
        <v>1196</v>
      </c>
    </row>
    <row r="9" spans="1:17" s="4" customFormat="1" ht="12" x14ac:dyDescent="0.2">
      <c r="A9" s="3" t="s">
        <v>3</v>
      </c>
      <c r="B9" s="27">
        <v>2809</v>
      </c>
      <c r="C9" s="28">
        <v>1686</v>
      </c>
      <c r="D9" s="28">
        <v>1123</v>
      </c>
      <c r="E9" s="28">
        <v>357</v>
      </c>
      <c r="F9" s="27">
        <v>2641.2635879999998</v>
      </c>
      <c r="G9" s="28">
        <v>1535.5885365000004</v>
      </c>
      <c r="H9" s="28">
        <v>1105.6750029</v>
      </c>
      <c r="I9" s="28">
        <v>342</v>
      </c>
      <c r="J9" s="27">
        <v>2813.3592561483383</v>
      </c>
      <c r="K9" s="28">
        <v>1646.8125074654818</v>
      </c>
      <c r="L9" s="28">
        <v>1166.5467528477311</v>
      </c>
      <c r="M9" s="28">
        <v>361</v>
      </c>
      <c r="N9" s="27">
        <f t="shared" si="0"/>
        <v>2974.9278973415494</v>
      </c>
      <c r="O9" s="27">
        <v>1731.5997289419174</v>
      </c>
      <c r="P9" s="27">
        <v>1243.328168399632</v>
      </c>
      <c r="Q9" s="27">
        <v>386</v>
      </c>
    </row>
    <row r="10" spans="1:17" s="4" customFormat="1" ht="12" x14ac:dyDescent="0.2">
      <c r="A10" s="7" t="s">
        <v>4</v>
      </c>
      <c r="B10" s="24">
        <v>5149</v>
      </c>
      <c r="C10" s="25">
        <f t="shared" ref="C10:E10" si="3">SUM(C11:C13)</f>
        <v>2615</v>
      </c>
      <c r="D10" s="25">
        <f t="shared" si="3"/>
        <v>2534</v>
      </c>
      <c r="E10" s="25">
        <f t="shared" si="3"/>
        <v>361</v>
      </c>
      <c r="F10" s="26">
        <v>3904.3266430000003</v>
      </c>
      <c r="G10" s="26">
        <v>2191.9570693000001</v>
      </c>
      <c r="H10" s="26">
        <v>1712.3696969000002</v>
      </c>
      <c r="I10" s="26">
        <v>341</v>
      </c>
      <c r="J10" s="14">
        <f>+J11+J12+J13</f>
        <v>3387.7938667535782</v>
      </c>
      <c r="K10" s="14">
        <f t="shared" ref="K10:M10" si="4">+K11+K12+K13</f>
        <v>1989.9709976762533</v>
      </c>
      <c r="L10" s="14">
        <f t="shared" si="4"/>
        <v>1397.8228684067726</v>
      </c>
      <c r="M10" s="14">
        <f t="shared" si="4"/>
        <v>363</v>
      </c>
      <c r="N10" s="14">
        <f t="shared" si="0"/>
        <v>3534.4547649770975</v>
      </c>
      <c r="O10" s="14">
        <v>2077.9555548876524</v>
      </c>
      <c r="P10" s="14">
        <v>1456.4992100894451</v>
      </c>
      <c r="Q10" s="14">
        <v>382</v>
      </c>
    </row>
    <row r="11" spans="1:17" s="4" customFormat="1" ht="12" x14ac:dyDescent="0.2">
      <c r="A11" s="3" t="s">
        <v>5</v>
      </c>
      <c r="B11" s="27">
        <v>188</v>
      </c>
      <c r="C11" s="28">
        <v>107</v>
      </c>
      <c r="D11" s="28">
        <v>81</v>
      </c>
      <c r="E11" s="28">
        <v>21</v>
      </c>
      <c r="F11" s="29">
        <v>159.92423799999997</v>
      </c>
      <c r="G11" s="29">
        <v>105.204548</v>
      </c>
      <c r="H11" s="29">
        <v>54.7196967</v>
      </c>
      <c r="I11" s="29">
        <v>21</v>
      </c>
      <c r="J11" s="27">
        <v>228.74999749660492</v>
      </c>
      <c r="K11" s="28">
        <v>143.50000008940697</v>
      </c>
      <c r="L11" s="28">
        <v>85.249998897314072</v>
      </c>
      <c r="M11" s="28">
        <v>23</v>
      </c>
      <c r="N11" s="27">
        <f t="shared" si="0"/>
        <v>235.04762058705091</v>
      </c>
      <c r="O11" s="27">
        <v>151.38095488399267</v>
      </c>
      <c r="P11" s="27">
        <v>83.666665703058243</v>
      </c>
      <c r="Q11" s="27">
        <v>24</v>
      </c>
    </row>
    <row r="12" spans="1:17" s="4" customFormat="1" ht="12" x14ac:dyDescent="0.2">
      <c r="A12" s="3" t="s">
        <v>6</v>
      </c>
      <c r="B12" s="27">
        <v>522</v>
      </c>
      <c r="C12" s="28">
        <v>341</v>
      </c>
      <c r="D12" s="28">
        <v>181</v>
      </c>
      <c r="E12" s="28">
        <v>54</v>
      </c>
      <c r="F12" s="29">
        <v>537.29161499999987</v>
      </c>
      <c r="G12" s="29">
        <v>340.37500199999999</v>
      </c>
      <c r="H12" s="29">
        <v>196.91666899999998</v>
      </c>
      <c r="I12" s="29">
        <v>48</v>
      </c>
      <c r="J12" s="27">
        <v>584.26515603065491</v>
      </c>
      <c r="K12" s="28">
        <v>365.53787738084793</v>
      </c>
      <c r="L12" s="28">
        <v>218.72727324068546</v>
      </c>
      <c r="M12" s="28">
        <v>55</v>
      </c>
      <c r="N12" s="27">
        <f t="shared" si="0"/>
        <v>616.20238152146339</v>
      </c>
      <c r="O12" s="27">
        <v>404.86904573440552</v>
      </c>
      <c r="P12" s="27">
        <v>211.33333578705788</v>
      </c>
      <c r="Q12" s="27">
        <v>60</v>
      </c>
    </row>
    <row r="13" spans="1:17" s="4" customFormat="1" ht="12" x14ac:dyDescent="0.2">
      <c r="A13" s="3" t="s">
        <v>7</v>
      </c>
      <c r="B13" s="27">
        <v>4439</v>
      </c>
      <c r="C13" s="28">
        <v>2167</v>
      </c>
      <c r="D13" s="28">
        <v>2272</v>
      </c>
      <c r="E13" s="28">
        <v>286</v>
      </c>
      <c r="F13" s="29">
        <v>3207.1107900000002</v>
      </c>
      <c r="G13" s="29">
        <v>1746.3775192999999</v>
      </c>
      <c r="H13" s="29">
        <v>1460.7333311999998</v>
      </c>
      <c r="I13" s="29">
        <v>272</v>
      </c>
      <c r="J13" s="27">
        <v>2574.7787132263184</v>
      </c>
      <c r="K13" s="28">
        <v>1480.9331202059984</v>
      </c>
      <c r="L13" s="28">
        <v>1093.8455962687731</v>
      </c>
      <c r="M13" s="28">
        <v>285</v>
      </c>
      <c r="N13" s="27">
        <f t="shared" si="0"/>
        <v>2683.2047628685832</v>
      </c>
      <c r="O13" s="27">
        <v>1521.7055542692542</v>
      </c>
      <c r="P13" s="27">
        <v>1161.499208599329</v>
      </c>
      <c r="Q13" s="27">
        <v>298</v>
      </c>
    </row>
    <row r="14" spans="1:17" s="4" customFormat="1" ht="12" x14ac:dyDescent="0.2">
      <c r="A14" s="7" t="s">
        <v>8</v>
      </c>
      <c r="B14" s="24">
        <v>886</v>
      </c>
      <c r="C14" s="25">
        <f>SUM(C15:C17)</f>
        <v>521</v>
      </c>
      <c r="D14" s="25">
        <f>SUM(D15:D17)</f>
        <v>365</v>
      </c>
      <c r="E14" s="25">
        <f>SUM(E15:E17)</f>
        <v>92</v>
      </c>
      <c r="F14" s="26">
        <v>970.56214599999964</v>
      </c>
      <c r="G14" s="26">
        <v>569.26297460000001</v>
      </c>
      <c r="H14" s="26">
        <v>401.2991313</v>
      </c>
      <c r="I14" s="26">
        <v>94</v>
      </c>
      <c r="J14" s="14">
        <f>+J15+J17+J16</f>
        <v>983.07062828540802</v>
      </c>
      <c r="K14" s="14">
        <f>+K15+K17+K16</f>
        <v>591.6777778416872</v>
      </c>
      <c r="L14" s="14">
        <f>+L15+L17+L16</f>
        <v>390.89285229146481</v>
      </c>
      <c r="M14" s="14">
        <f>+M15+M17+M16</f>
        <v>102</v>
      </c>
      <c r="N14" s="14">
        <f t="shared" si="0"/>
        <v>1036.8101079761982</v>
      </c>
      <c r="O14" s="14">
        <v>640.79495421051979</v>
      </c>
      <c r="P14" s="14">
        <v>396.01515376567841</v>
      </c>
      <c r="Q14" s="14">
        <v>108</v>
      </c>
    </row>
    <row r="15" spans="1:17" s="4" customFormat="1" ht="12" x14ac:dyDescent="0.2">
      <c r="A15" s="3" t="s">
        <v>9</v>
      </c>
      <c r="B15" s="27">
        <v>689</v>
      </c>
      <c r="C15" s="28">
        <v>410</v>
      </c>
      <c r="D15" s="28">
        <v>279</v>
      </c>
      <c r="E15" s="28">
        <v>67</v>
      </c>
      <c r="F15" s="29">
        <v>717.54765499999974</v>
      </c>
      <c r="G15" s="29">
        <v>425.76731030000002</v>
      </c>
      <c r="H15" s="29">
        <v>291.78030360000002</v>
      </c>
      <c r="I15" s="29">
        <v>65</v>
      </c>
      <c r="J15" s="27">
        <v>716.12618470191956</v>
      </c>
      <c r="K15" s="28">
        <v>433.23333199322224</v>
      </c>
      <c r="L15" s="28">
        <v>282.89285354316235</v>
      </c>
      <c r="M15" s="28">
        <v>68</v>
      </c>
      <c r="N15" s="27">
        <f t="shared" si="0"/>
        <v>773.42121802270412</v>
      </c>
      <c r="O15" s="27">
        <v>479.1282877177</v>
      </c>
      <c r="P15" s="27">
        <v>294.29293030500412</v>
      </c>
      <c r="Q15" s="27">
        <v>72</v>
      </c>
    </row>
    <row r="16" spans="1:17" s="4" customFormat="1" ht="12" x14ac:dyDescent="0.2">
      <c r="A16" s="3" t="s">
        <v>10</v>
      </c>
      <c r="B16" s="27">
        <v>91</v>
      </c>
      <c r="C16" s="28">
        <v>57</v>
      </c>
      <c r="D16" s="28">
        <v>34</v>
      </c>
      <c r="E16" s="28">
        <v>9</v>
      </c>
      <c r="F16" s="29">
        <v>151.37878300000003</v>
      </c>
      <c r="G16" s="29">
        <v>82.424238300000013</v>
      </c>
      <c r="H16" s="29">
        <v>68.954541700000007</v>
      </c>
      <c r="I16" s="29">
        <v>17</v>
      </c>
      <c r="J16" s="27">
        <v>153.94444358348846</v>
      </c>
      <c r="K16" s="28">
        <v>87.444445848464966</v>
      </c>
      <c r="L16" s="28">
        <v>66.499999403953552</v>
      </c>
      <c r="M16" s="28">
        <v>19</v>
      </c>
      <c r="N16" s="27">
        <f t="shared" si="0"/>
        <v>144.30555713176727</v>
      </c>
      <c r="O16" s="27">
        <v>84.416667640209198</v>
      </c>
      <c r="P16" s="27">
        <v>59.888889491558075</v>
      </c>
      <c r="Q16" s="27">
        <v>19</v>
      </c>
    </row>
    <row r="17" spans="1:17" s="4" customFormat="1" ht="12" x14ac:dyDescent="0.2">
      <c r="A17" s="3" t="s">
        <v>39</v>
      </c>
      <c r="B17" s="27">
        <v>106</v>
      </c>
      <c r="C17" s="28">
        <v>54</v>
      </c>
      <c r="D17" s="28">
        <v>52</v>
      </c>
      <c r="E17" s="28">
        <v>16</v>
      </c>
      <c r="F17" s="29">
        <v>101.63570799999999</v>
      </c>
      <c r="G17" s="29">
        <v>61.071425999999995</v>
      </c>
      <c r="H17" s="29">
        <v>40.564285999999996</v>
      </c>
      <c r="I17" s="29">
        <v>12</v>
      </c>
      <c r="J17" s="27">
        <v>113</v>
      </c>
      <c r="K17" s="28">
        <v>71</v>
      </c>
      <c r="L17" s="28">
        <v>41.499999344348907</v>
      </c>
      <c r="M17" s="28">
        <v>15</v>
      </c>
      <c r="N17" s="27">
        <f t="shared" si="0"/>
        <v>119.0833328217268</v>
      </c>
      <c r="O17" s="27">
        <v>77.249998852610588</v>
      </c>
      <c r="P17" s="27">
        <v>41.833333969116211</v>
      </c>
      <c r="Q17" s="27">
        <v>17</v>
      </c>
    </row>
    <row r="18" spans="1:17" s="4" customFormat="1" ht="12" x14ac:dyDescent="0.2">
      <c r="A18" s="7" t="s">
        <v>11</v>
      </c>
      <c r="B18" s="24">
        <v>1041</v>
      </c>
      <c r="C18" s="25">
        <f>SUM(C19:C22)</f>
        <v>613</v>
      </c>
      <c r="D18" s="25">
        <f>SUM(D19:D22)</f>
        <v>428</v>
      </c>
      <c r="E18" s="25">
        <f>SUM(E19:E22)</f>
        <v>64</v>
      </c>
      <c r="F18" s="26">
        <v>874.6985199999998</v>
      </c>
      <c r="G18" s="26">
        <v>538.18943469999999</v>
      </c>
      <c r="H18" s="26">
        <v>336.50909050000007</v>
      </c>
      <c r="I18" s="26">
        <v>65</v>
      </c>
      <c r="J18" s="14">
        <f>+SUM(J19:J22)</f>
        <v>800.04525125026703</v>
      </c>
      <c r="K18" s="14">
        <f>+SUM(K19:K22)</f>
        <v>529.4738058000803</v>
      </c>
      <c r="L18" s="14">
        <f>+SUM(L19:L22)</f>
        <v>270.57143265008926</v>
      </c>
      <c r="M18" s="14">
        <f>+SUM(M19:M22)</f>
        <v>68</v>
      </c>
      <c r="N18" s="14">
        <f t="shared" si="0"/>
        <v>969.10834643244743</v>
      </c>
      <c r="O18" s="14">
        <v>616.90001282095909</v>
      </c>
      <c r="P18" s="14">
        <v>352.20833361148834</v>
      </c>
      <c r="Q18" s="14">
        <v>70</v>
      </c>
    </row>
    <row r="19" spans="1:17" s="4" customFormat="1" ht="12" x14ac:dyDescent="0.2">
      <c r="A19" s="3" t="s">
        <v>12</v>
      </c>
      <c r="B19" s="27">
        <v>636</v>
      </c>
      <c r="C19" s="28">
        <v>401</v>
      </c>
      <c r="D19" s="28">
        <v>235</v>
      </c>
      <c r="E19" s="28">
        <v>36</v>
      </c>
      <c r="F19" s="29">
        <v>643.45457999999985</v>
      </c>
      <c r="G19" s="29">
        <v>396.58336770000005</v>
      </c>
      <c r="H19" s="29">
        <v>246.87121099999999</v>
      </c>
      <c r="I19" s="29">
        <v>35</v>
      </c>
      <c r="J19" s="27">
        <v>535.66667568683624</v>
      </c>
      <c r="K19" s="28">
        <v>370.91666585206985</v>
      </c>
      <c r="L19" s="28">
        <v>164.75000262260437</v>
      </c>
      <c r="M19" s="28">
        <v>35</v>
      </c>
      <c r="N19" s="27">
        <f t="shared" si="0"/>
        <v>679.54167675971985</v>
      </c>
      <c r="O19" s="27">
        <v>435.25001037120819</v>
      </c>
      <c r="P19" s="27">
        <v>244.29166638851166</v>
      </c>
      <c r="Q19" s="27">
        <v>37</v>
      </c>
    </row>
    <row r="20" spans="1:17" s="4" customFormat="1" ht="12" x14ac:dyDescent="0.2">
      <c r="A20" s="3" t="s">
        <v>14</v>
      </c>
      <c r="B20" s="27">
        <v>265</v>
      </c>
      <c r="C20" s="28">
        <v>112</v>
      </c>
      <c r="D20" s="28">
        <v>153</v>
      </c>
      <c r="E20" s="28">
        <v>12</v>
      </c>
      <c r="F20" s="29">
        <v>69.493935999999991</v>
      </c>
      <c r="G20" s="29">
        <v>46.189400000000006</v>
      </c>
      <c r="H20" s="29">
        <v>23.3045455</v>
      </c>
      <c r="I20" s="29">
        <v>10</v>
      </c>
      <c r="J20" s="27">
        <v>75.083333969116211</v>
      </c>
      <c r="K20" s="28">
        <v>49.083332538604736</v>
      </c>
      <c r="L20" s="28">
        <v>26.000000357627869</v>
      </c>
      <c r="M20" s="28">
        <v>10</v>
      </c>
      <c r="N20" s="27">
        <f t="shared" si="0"/>
        <v>88.666667938232422</v>
      </c>
      <c r="O20" s="27">
        <v>57.416667938232422</v>
      </c>
      <c r="P20" s="27">
        <v>31.25</v>
      </c>
      <c r="Q20" s="27">
        <v>10</v>
      </c>
    </row>
    <row r="21" spans="1:17" s="4" customFormat="1" ht="12" x14ac:dyDescent="0.2">
      <c r="A21" s="3" t="s">
        <v>13</v>
      </c>
      <c r="B21" s="27">
        <v>87</v>
      </c>
      <c r="C21" s="28">
        <v>63</v>
      </c>
      <c r="D21" s="28">
        <v>24</v>
      </c>
      <c r="E21" s="28">
        <v>11</v>
      </c>
      <c r="F21" s="29">
        <v>110.25000700000001</v>
      </c>
      <c r="G21" s="29">
        <v>58.999997</v>
      </c>
      <c r="H21" s="29">
        <v>51.249997000000008</v>
      </c>
      <c r="I21" s="29">
        <v>14</v>
      </c>
      <c r="J21" s="27">
        <v>133.4619072675705</v>
      </c>
      <c r="K21" s="28">
        <v>72.473808124661446</v>
      </c>
      <c r="L21" s="28">
        <v>60.988096356391907</v>
      </c>
      <c r="M21" s="28">
        <v>16</v>
      </c>
      <c r="N21" s="27">
        <f t="shared" si="0"/>
        <v>138.98333483934402</v>
      </c>
      <c r="O21" s="27">
        <v>80.983334600925446</v>
      </c>
      <c r="P21" s="27">
        <v>58.000000238418579</v>
      </c>
      <c r="Q21" s="27">
        <v>16</v>
      </c>
    </row>
    <row r="22" spans="1:17" s="4" customFormat="1" ht="12" x14ac:dyDescent="0.2">
      <c r="A22" s="3" t="s">
        <v>15</v>
      </c>
      <c r="B22" s="27">
        <v>53</v>
      </c>
      <c r="C22" s="28">
        <v>37</v>
      </c>
      <c r="D22" s="28">
        <v>16</v>
      </c>
      <c r="E22" s="28">
        <v>5</v>
      </c>
      <c r="F22" s="29">
        <v>51.499996999999993</v>
      </c>
      <c r="G22" s="29">
        <v>36.416669999999996</v>
      </c>
      <c r="H22" s="29">
        <v>15.083337</v>
      </c>
      <c r="I22" s="29">
        <v>6</v>
      </c>
      <c r="J22" s="27">
        <v>55.83333432674408</v>
      </c>
      <c r="K22" s="28">
        <v>36.999999284744263</v>
      </c>
      <c r="L22" s="28">
        <v>18.833333313465118</v>
      </c>
      <c r="M22" s="28">
        <v>7</v>
      </c>
      <c r="N22" s="27">
        <f t="shared" si="0"/>
        <v>61.916666895151138</v>
      </c>
      <c r="O22" s="27">
        <v>43.249999910593033</v>
      </c>
      <c r="P22" s="27">
        <v>18.666666984558105</v>
      </c>
      <c r="Q22" s="27">
        <v>7</v>
      </c>
    </row>
    <row r="23" spans="1:17" s="4" customFormat="1" ht="12" x14ac:dyDescent="0.2">
      <c r="A23" s="7" t="s">
        <v>16</v>
      </c>
      <c r="B23" s="24">
        <v>271</v>
      </c>
      <c r="C23" s="25">
        <f t="shared" ref="C23:E23" si="5">SUM(C24:C27)</f>
        <v>171</v>
      </c>
      <c r="D23" s="25">
        <f t="shared" si="5"/>
        <v>100</v>
      </c>
      <c r="E23" s="25">
        <f t="shared" si="5"/>
        <v>33</v>
      </c>
      <c r="F23" s="26">
        <v>312.13333599999999</v>
      </c>
      <c r="G23" s="26">
        <v>178.16666999999998</v>
      </c>
      <c r="H23" s="26">
        <v>133.96666390000001</v>
      </c>
      <c r="I23" s="26">
        <v>33</v>
      </c>
      <c r="J23" s="14">
        <f>+SUM(J24:J27)</f>
        <v>262.9583352804184</v>
      </c>
      <c r="K23" s="14">
        <f t="shared" ref="K23:M23" si="6">+SUM(K24:K27)</f>
        <v>164.62499868869781</v>
      </c>
      <c r="L23" s="14">
        <f t="shared" si="6"/>
        <v>98.333333671092987</v>
      </c>
      <c r="M23" s="14">
        <f t="shared" si="6"/>
        <v>34</v>
      </c>
      <c r="N23" s="14">
        <f t="shared" si="0"/>
        <v>320.41666620969772</v>
      </c>
      <c r="O23" s="14">
        <v>202.58333426713943</v>
      </c>
      <c r="P23" s="14">
        <v>117.83333194255829</v>
      </c>
      <c r="Q23" s="14">
        <v>37</v>
      </c>
    </row>
    <row r="24" spans="1:17" s="4" customFormat="1" ht="12" x14ac:dyDescent="0.2">
      <c r="A24" s="3" t="s">
        <v>17</v>
      </c>
      <c r="B24" s="27">
        <v>31</v>
      </c>
      <c r="C24" s="28">
        <v>19</v>
      </c>
      <c r="D24" s="28">
        <v>12</v>
      </c>
      <c r="E24" s="28">
        <v>6</v>
      </c>
      <c r="F24" s="29">
        <v>37.999999999999993</v>
      </c>
      <c r="G24" s="29">
        <v>23.166667</v>
      </c>
      <c r="H24" s="29">
        <v>14.8333333</v>
      </c>
      <c r="I24" s="29">
        <v>6</v>
      </c>
      <c r="J24" s="27">
        <v>41.083333730697632</v>
      </c>
      <c r="K24" s="28">
        <v>24.666666626930237</v>
      </c>
      <c r="L24" s="28">
        <v>16.416666746139526</v>
      </c>
      <c r="M24" s="28">
        <v>6</v>
      </c>
      <c r="N24" s="27">
        <f t="shared" si="0"/>
        <v>54.58333346247673</v>
      </c>
      <c r="O24" s="27">
        <v>31.000000238418579</v>
      </c>
      <c r="P24" s="27">
        <v>23.583333224058151</v>
      </c>
      <c r="Q24" s="27">
        <v>8</v>
      </c>
    </row>
    <row r="25" spans="1:17" s="4" customFormat="1" ht="12" x14ac:dyDescent="0.2">
      <c r="A25" s="3" t="s">
        <v>18</v>
      </c>
      <c r="B25" s="27">
        <v>56</v>
      </c>
      <c r="C25" s="28">
        <v>36</v>
      </c>
      <c r="D25" s="28">
        <v>20</v>
      </c>
      <c r="E25" s="28">
        <v>6</v>
      </c>
      <c r="F25" s="29">
        <v>63.083337</v>
      </c>
      <c r="G25" s="29">
        <v>43.416667000000004</v>
      </c>
      <c r="H25" s="29">
        <v>19.666667</v>
      </c>
      <c r="I25" s="29">
        <v>7</v>
      </c>
      <c r="J25" s="27">
        <v>89.583332777023315</v>
      </c>
      <c r="K25" s="28">
        <v>64.666666626930237</v>
      </c>
      <c r="L25" s="28">
        <v>24.916666746139526</v>
      </c>
      <c r="M25" s="28">
        <v>10</v>
      </c>
      <c r="N25" s="27">
        <f t="shared" si="0"/>
        <v>116.33333384990692</v>
      </c>
      <c r="O25" s="27">
        <v>84.666667580604553</v>
      </c>
      <c r="P25" s="27">
        <v>31.666666269302368</v>
      </c>
      <c r="Q25" s="27">
        <v>10</v>
      </c>
    </row>
    <row r="26" spans="1:17" s="4" customFormat="1" ht="12" x14ac:dyDescent="0.2">
      <c r="A26" s="3" t="s">
        <v>19</v>
      </c>
      <c r="B26" s="27">
        <v>53</v>
      </c>
      <c r="C26" s="28">
        <v>31</v>
      </c>
      <c r="D26" s="28">
        <v>22</v>
      </c>
      <c r="E26" s="28">
        <v>5</v>
      </c>
      <c r="F26" s="29">
        <v>45.400003000000005</v>
      </c>
      <c r="G26" s="29">
        <v>23.750003</v>
      </c>
      <c r="H26" s="29">
        <v>21.65</v>
      </c>
      <c r="I26" s="29">
        <v>4</v>
      </c>
      <c r="J26" s="27">
        <v>44.791667222976685</v>
      </c>
      <c r="K26" s="28">
        <v>24.874999403953552</v>
      </c>
      <c r="L26" s="28">
        <v>19.916666984558105</v>
      </c>
      <c r="M26" s="28">
        <v>4</v>
      </c>
      <c r="N26" s="27">
        <f t="shared" si="0"/>
        <v>42.6666659116745</v>
      </c>
      <c r="O26" s="27">
        <v>25.416666030883789</v>
      </c>
      <c r="P26" s="27">
        <v>17.24999988079071</v>
      </c>
      <c r="Q26" s="27">
        <v>4</v>
      </c>
    </row>
    <row r="27" spans="1:17" s="4" customFormat="1" ht="12" x14ac:dyDescent="0.2">
      <c r="A27" s="3" t="s">
        <v>20</v>
      </c>
      <c r="B27" s="27">
        <v>131</v>
      </c>
      <c r="C27" s="28">
        <v>85</v>
      </c>
      <c r="D27" s="28">
        <v>46</v>
      </c>
      <c r="E27" s="28">
        <v>16</v>
      </c>
      <c r="F27" s="29">
        <v>165.64999599999999</v>
      </c>
      <c r="G27" s="29">
        <v>87.833332999999996</v>
      </c>
      <c r="H27" s="29">
        <v>77.816663600000012</v>
      </c>
      <c r="I27" s="29">
        <v>16</v>
      </c>
      <c r="J27" s="27">
        <v>87.500001549720764</v>
      </c>
      <c r="K27" s="28">
        <v>50.416666030883789</v>
      </c>
      <c r="L27" s="28">
        <v>37.083333194255829</v>
      </c>
      <c r="M27" s="28">
        <v>14</v>
      </c>
      <c r="N27" s="27">
        <f t="shared" si="0"/>
        <v>106.83333298563957</v>
      </c>
      <c r="O27" s="27">
        <v>61.500000417232513</v>
      </c>
      <c r="P27" s="27">
        <v>45.333332568407059</v>
      </c>
      <c r="Q27" s="27">
        <v>15</v>
      </c>
    </row>
    <row r="28" spans="1:17" s="4" customFormat="1" ht="12" x14ac:dyDescent="0.2">
      <c r="A28" s="7" t="s">
        <v>21</v>
      </c>
      <c r="B28" s="24">
        <v>266</v>
      </c>
      <c r="C28" s="25">
        <f t="shared" ref="C28:E28" si="7">SUM(C29:C32)</f>
        <v>183</v>
      </c>
      <c r="D28" s="25">
        <f t="shared" si="7"/>
        <v>83</v>
      </c>
      <c r="E28" s="25">
        <f t="shared" si="7"/>
        <v>43</v>
      </c>
      <c r="F28" s="26">
        <v>219.84393899999998</v>
      </c>
      <c r="G28" s="26">
        <v>139.94949499999998</v>
      </c>
      <c r="H28" s="26">
        <v>79.894442999999995</v>
      </c>
      <c r="I28" s="26">
        <v>42</v>
      </c>
      <c r="J28" s="14">
        <f>+SUM(J29:J32)</f>
        <v>213.94372379779816</v>
      </c>
      <c r="K28" s="14">
        <f t="shared" ref="K28:M28" si="8">+SUM(K29:K32)</f>
        <v>137.27380915731192</v>
      </c>
      <c r="L28" s="14">
        <f t="shared" si="8"/>
        <v>76.669913083314896</v>
      </c>
      <c r="M28" s="14">
        <f t="shared" si="8"/>
        <v>43</v>
      </c>
      <c r="N28" s="14">
        <f t="shared" si="0"/>
        <v>259.48398294299841</v>
      </c>
      <c r="O28" s="14">
        <v>165.9006495475769</v>
      </c>
      <c r="P28" s="14">
        <v>93.583333395421505</v>
      </c>
      <c r="Q28" s="14">
        <v>52</v>
      </c>
    </row>
    <row r="29" spans="1:17" s="4" customFormat="1" ht="12" x14ac:dyDescent="0.2">
      <c r="A29" s="3" t="s">
        <v>22</v>
      </c>
      <c r="B29" s="27">
        <v>37</v>
      </c>
      <c r="C29" s="28">
        <v>22</v>
      </c>
      <c r="D29" s="28">
        <v>15</v>
      </c>
      <c r="E29" s="28">
        <v>9</v>
      </c>
      <c r="F29" s="29">
        <v>39.083330000000004</v>
      </c>
      <c r="G29" s="29">
        <v>23.166667</v>
      </c>
      <c r="H29" s="29">
        <v>15.916665999999999</v>
      </c>
      <c r="I29" s="29">
        <v>8</v>
      </c>
      <c r="J29" s="27">
        <v>38.916666984558105</v>
      </c>
      <c r="K29" s="28">
        <v>20.416666507720947</v>
      </c>
      <c r="L29" s="28">
        <v>18.500000238418579</v>
      </c>
      <c r="M29" s="28">
        <v>7</v>
      </c>
      <c r="N29" s="27">
        <f t="shared" si="0"/>
        <v>42.130952119827271</v>
      </c>
      <c r="O29" s="27">
        <v>21.964285612106323</v>
      </c>
      <c r="P29" s="27">
        <v>20.166666507720947</v>
      </c>
      <c r="Q29" s="27">
        <v>7</v>
      </c>
    </row>
    <row r="30" spans="1:17" s="4" customFormat="1" ht="12" x14ac:dyDescent="0.2">
      <c r="A30" s="3" t="s">
        <v>23</v>
      </c>
      <c r="B30" s="27">
        <v>72</v>
      </c>
      <c r="C30" s="28">
        <v>49</v>
      </c>
      <c r="D30" s="28">
        <v>23</v>
      </c>
      <c r="E30" s="28">
        <v>10</v>
      </c>
      <c r="F30" s="29">
        <v>70.583331999999999</v>
      </c>
      <c r="G30" s="29">
        <v>47.166665999999999</v>
      </c>
      <c r="H30" s="29">
        <v>23.416665999999999</v>
      </c>
      <c r="I30" s="29">
        <v>11</v>
      </c>
      <c r="J30" s="27">
        <v>75.011905074119568</v>
      </c>
      <c r="K30" s="28">
        <v>51.023809276521206</v>
      </c>
      <c r="L30" s="28">
        <v>23.988094925880432</v>
      </c>
      <c r="M30" s="28">
        <v>11</v>
      </c>
      <c r="N30" s="27">
        <f t="shared" si="0"/>
        <v>86.05303081125021</v>
      </c>
      <c r="O30" s="27">
        <v>56.719696998596191</v>
      </c>
      <c r="P30" s="27">
        <v>29.333333812654018</v>
      </c>
      <c r="Q30" s="27">
        <v>14</v>
      </c>
    </row>
    <row r="31" spans="1:17" s="4" customFormat="1" ht="12" x14ac:dyDescent="0.2">
      <c r="A31" s="3" t="s">
        <v>24</v>
      </c>
      <c r="B31" s="27">
        <v>109</v>
      </c>
      <c r="C31" s="28">
        <v>83</v>
      </c>
      <c r="D31" s="28">
        <v>26</v>
      </c>
      <c r="E31" s="28">
        <v>21</v>
      </c>
      <c r="F31" s="29">
        <v>90.260606999999993</v>
      </c>
      <c r="G31" s="29">
        <v>56.699494999999999</v>
      </c>
      <c r="H31" s="29">
        <v>33.561110999999997</v>
      </c>
      <c r="I31" s="29">
        <v>21</v>
      </c>
      <c r="J31" s="27">
        <v>80.931818723678589</v>
      </c>
      <c r="K31" s="28">
        <v>54.416666388511658</v>
      </c>
      <c r="L31" s="28">
        <v>26.515151411294937</v>
      </c>
      <c r="M31" s="28">
        <v>23</v>
      </c>
      <c r="N31" s="27">
        <f t="shared" si="0"/>
        <v>112.8833332657814</v>
      </c>
      <c r="O31" s="27">
        <v>75.800000190734863</v>
      </c>
      <c r="P31" s="27">
        <v>37.083333075046539</v>
      </c>
      <c r="Q31" s="27">
        <v>29</v>
      </c>
    </row>
    <row r="32" spans="1:17" s="4" customFormat="1" ht="12" x14ac:dyDescent="0.2">
      <c r="A32" s="3" t="s">
        <v>25</v>
      </c>
      <c r="B32" s="27">
        <v>48</v>
      </c>
      <c r="C32" s="28">
        <v>29</v>
      </c>
      <c r="D32" s="28">
        <v>19</v>
      </c>
      <c r="E32" s="28">
        <v>3</v>
      </c>
      <c r="F32" s="29">
        <v>19.91667</v>
      </c>
      <c r="G32" s="29">
        <v>12.916667</v>
      </c>
      <c r="H32" s="29">
        <v>7</v>
      </c>
      <c r="I32" s="29">
        <v>2</v>
      </c>
      <c r="J32" s="27">
        <v>19.083333015441895</v>
      </c>
      <c r="K32" s="28">
        <v>11.416666984558105</v>
      </c>
      <c r="L32" s="28">
        <v>7.6666665077209473</v>
      </c>
      <c r="M32" s="28">
        <v>2</v>
      </c>
      <c r="N32" s="27">
        <f t="shared" si="0"/>
        <v>18.416666746139526</v>
      </c>
      <c r="O32" s="27">
        <v>11.416666746139526</v>
      </c>
      <c r="P32" s="27">
        <v>7</v>
      </c>
      <c r="Q32" s="27">
        <v>2</v>
      </c>
    </row>
    <row r="33" spans="1:17" s="4" customFormat="1" ht="12" x14ac:dyDescent="0.2">
      <c r="A33" s="7" t="s">
        <v>26</v>
      </c>
      <c r="B33" s="24">
        <v>72</v>
      </c>
      <c r="C33" s="25">
        <f t="shared" ref="C33:E33" si="9">SUM(C34:C37)</f>
        <v>41</v>
      </c>
      <c r="D33" s="25">
        <f t="shared" si="9"/>
        <v>31</v>
      </c>
      <c r="E33" s="25">
        <f t="shared" si="9"/>
        <v>14</v>
      </c>
      <c r="F33" s="26">
        <v>76.401507999999993</v>
      </c>
      <c r="G33" s="26">
        <v>43.333333000000003</v>
      </c>
      <c r="H33" s="26">
        <v>33.068181299999999</v>
      </c>
      <c r="I33" s="26">
        <v>15</v>
      </c>
      <c r="J33" s="14">
        <f>+SUM(J34:J37)</f>
        <v>78.00000011920929</v>
      </c>
      <c r="K33" s="14">
        <f t="shared" ref="K33:M33" si="10">+SUM(K34:K37)</f>
        <v>40.250000715255737</v>
      </c>
      <c r="L33" s="14">
        <f t="shared" si="10"/>
        <v>37.749999761581421</v>
      </c>
      <c r="M33" s="14">
        <f t="shared" si="10"/>
        <v>15</v>
      </c>
      <c r="N33" s="14">
        <f>O33+P33</f>
        <v>83.583333432674408</v>
      </c>
      <c r="O33" s="14">
        <v>46.250000178813934</v>
      </c>
      <c r="P33" s="14">
        <v>37.333333253860474</v>
      </c>
      <c r="Q33" s="14">
        <v>15</v>
      </c>
    </row>
    <row r="34" spans="1:17" s="4" customFormat="1" ht="12" x14ac:dyDescent="0.2">
      <c r="A34" s="3" t="s">
        <v>27</v>
      </c>
      <c r="B34" s="27">
        <v>19</v>
      </c>
      <c r="C34" s="28">
        <v>15</v>
      </c>
      <c r="D34" s="28">
        <v>4</v>
      </c>
      <c r="E34" s="28">
        <v>3</v>
      </c>
      <c r="F34" s="29">
        <v>18.166663</v>
      </c>
      <c r="G34" s="29">
        <v>14.5</v>
      </c>
      <c r="H34" s="29">
        <v>3.6666663000000002</v>
      </c>
      <c r="I34" s="29">
        <v>3</v>
      </c>
      <c r="J34" s="27">
        <v>15.416666507720947</v>
      </c>
      <c r="K34" s="28">
        <v>10.916666746139526</v>
      </c>
      <c r="L34" s="28">
        <v>4.5</v>
      </c>
      <c r="M34" s="28">
        <v>2</v>
      </c>
      <c r="N34" s="27">
        <f>O34+P34</f>
        <v>14.166666984558105</v>
      </c>
      <c r="O34" s="27">
        <v>10.666666984558105</v>
      </c>
      <c r="P34" s="27">
        <v>3.5</v>
      </c>
      <c r="Q34" s="27">
        <v>2</v>
      </c>
    </row>
    <row r="35" spans="1:17" s="4" customFormat="1" ht="12" x14ac:dyDescent="0.2">
      <c r="A35" s="3" t="s">
        <v>28</v>
      </c>
      <c r="B35" s="27">
        <v>36</v>
      </c>
      <c r="C35" s="28">
        <v>17</v>
      </c>
      <c r="D35" s="28">
        <v>19</v>
      </c>
      <c r="E35" s="28">
        <v>7</v>
      </c>
      <c r="F35" s="29">
        <v>42.401511999999997</v>
      </c>
      <c r="G35" s="29">
        <v>19.75</v>
      </c>
      <c r="H35" s="29">
        <v>22.651515</v>
      </c>
      <c r="I35" s="29">
        <v>9</v>
      </c>
      <c r="J35" s="27">
        <v>45.416666626930237</v>
      </c>
      <c r="K35" s="28">
        <v>19.500000476837158</v>
      </c>
      <c r="L35" s="28">
        <v>25.916666507720947</v>
      </c>
      <c r="M35" s="28">
        <v>10</v>
      </c>
      <c r="N35" s="27">
        <f>O35+P35</f>
        <v>48.416666448116302</v>
      </c>
      <c r="O35" s="27">
        <v>21.499999821186066</v>
      </c>
      <c r="P35" s="27">
        <v>26.916666626930237</v>
      </c>
      <c r="Q35" s="27">
        <v>10</v>
      </c>
    </row>
    <row r="36" spans="1:17" s="4" customFormat="1" ht="12" x14ac:dyDescent="0.2">
      <c r="A36" s="3" t="s">
        <v>29</v>
      </c>
      <c r="B36" s="27">
        <v>17</v>
      </c>
      <c r="C36" s="28">
        <v>9</v>
      </c>
      <c r="D36" s="28">
        <v>8</v>
      </c>
      <c r="E36" s="28">
        <v>4</v>
      </c>
      <c r="F36" s="29">
        <v>15.833333</v>
      </c>
      <c r="G36" s="29">
        <v>9.0833329999999997</v>
      </c>
      <c r="H36" s="29">
        <v>6.75</v>
      </c>
      <c r="I36" s="29">
        <v>3</v>
      </c>
      <c r="J36" s="27">
        <v>17.166666984558105</v>
      </c>
      <c r="K36" s="28">
        <v>9.8333334922790527</v>
      </c>
      <c r="L36" s="28">
        <v>7.3333332538604736</v>
      </c>
      <c r="M36" s="28">
        <v>3</v>
      </c>
      <c r="N36" s="27">
        <f>O36+P36</f>
        <v>21</v>
      </c>
      <c r="O36" s="27">
        <v>14.083333373069763</v>
      </c>
      <c r="P36" s="27">
        <v>6.9166666269302368</v>
      </c>
      <c r="Q36" s="27">
        <v>3</v>
      </c>
    </row>
    <row r="37" spans="1:17" s="4" customFormat="1" ht="12" x14ac:dyDescent="0.2">
      <c r="A37" s="3" t="s">
        <v>51</v>
      </c>
      <c r="B37" s="27">
        <v>0</v>
      </c>
      <c r="C37" s="28">
        <v>0</v>
      </c>
      <c r="D37" s="28">
        <v>0</v>
      </c>
      <c r="E37" s="28">
        <v>0</v>
      </c>
      <c r="F37" s="27">
        <v>0</v>
      </c>
      <c r="G37" s="28">
        <v>0</v>
      </c>
      <c r="H37" s="28">
        <v>0</v>
      </c>
      <c r="I37" s="28">
        <v>0</v>
      </c>
      <c r="J37" s="27">
        <v>0</v>
      </c>
      <c r="K37" s="28">
        <v>0</v>
      </c>
      <c r="L37" s="28">
        <v>0</v>
      </c>
      <c r="M37" s="28">
        <v>0</v>
      </c>
      <c r="N37" s="27">
        <v>0</v>
      </c>
      <c r="O37" s="28">
        <v>0</v>
      </c>
      <c r="P37" s="28">
        <v>0</v>
      </c>
      <c r="Q37" s="28">
        <v>0</v>
      </c>
    </row>
    <row r="38" spans="1:17" s="4" customFormat="1" ht="12" x14ac:dyDescent="0.2">
      <c r="A38" s="7" t="s">
        <v>52</v>
      </c>
      <c r="B38" s="24">
        <v>91</v>
      </c>
      <c r="C38" s="25">
        <f t="shared" ref="C38:E38" si="11">SUM(C39:C40)</f>
        <v>57</v>
      </c>
      <c r="D38" s="25">
        <f t="shared" si="11"/>
        <v>34</v>
      </c>
      <c r="E38" s="25">
        <f t="shared" si="11"/>
        <v>15</v>
      </c>
      <c r="F38" s="26">
        <v>88.25000399999999</v>
      </c>
      <c r="G38" s="26">
        <v>54.0833327</v>
      </c>
      <c r="H38" s="26">
        <v>34.166666300000003</v>
      </c>
      <c r="I38" s="26">
        <v>14</v>
      </c>
      <c r="J38" s="14">
        <f>+J39+J40</f>
        <v>94.569696545600891</v>
      </c>
      <c r="K38" s="14">
        <f t="shared" ref="K38:M38" si="12">+K39+K40</f>
        <v>56.166666448116302</v>
      </c>
      <c r="L38" s="14">
        <f t="shared" si="12"/>
        <v>38.403030246496201</v>
      </c>
      <c r="M38" s="14">
        <f t="shared" si="12"/>
        <v>16</v>
      </c>
      <c r="N38" s="14">
        <f>O38+P38</f>
        <v>111.41666603088379</v>
      </c>
      <c r="O38" s="14">
        <v>63.999999642372131</v>
      </c>
      <c r="P38" s="14">
        <v>47.416666388511658</v>
      </c>
      <c r="Q38" s="14">
        <v>18</v>
      </c>
    </row>
    <row r="39" spans="1:17" x14ac:dyDescent="0.25">
      <c r="A39" s="3" t="s">
        <v>30</v>
      </c>
      <c r="B39" s="27">
        <v>13</v>
      </c>
      <c r="C39" s="28">
        <v>6</v>
      </c>
      <c r="D39" s="28">
        <v>7</v>
      </c>
      <c r="E39" s="28">
        <v>1</v>
      </c>
      <c r="F39" s="29">
        <v>14.66667</v>
      </c>
      <c r="G39" s="29">
        <v>6.3333329999999997</v>
      </c>
      <c r="H39" s="29">
        <v>8.3333329999999997</v>
      </c>
      <c r="I39" s="29">
        <v>1</v>
      </c>
      <c r="J39" s="27">
        <v>16</v>
      </c>
      <c r="K39" s="28">
        <v>6</v>
      </c>
      <c r="L39" s="28">
        <v>10</v>
      </c>
      <c r="M39" s="28">
        <v>1</v>
      </c>
      <c r="N39" s="27">
        <f>O39+P39</f>
        <v>14.166666507720947</v>
      </c>
      <c r="O39" s="27">
        <v>4.3333334922790527</v>
      </c>
      <c r="P39" s="27">
        <v>9.8333330154418945</v>
      </c>
      <c r="Q39" s="27">
        <v>1</v>
      </c>
    </row>
    <row r="40" spans="1:17" s="4" customFormat="1" ht="12" x14ac:dyDescent="0.2">
      <c r="A40" s="3" t="s">
        <v>31</v>
      </c>
      <c r="B40" s="27">
        <v>78</v>
      </c>
      <c r="C40" s="28">
        <v>51</v>
      </c>
      <c r="D40" s="28">
        <v>27</v>
      </c>
      <c r="E40" s="28">
        <v>14</v>
      </c>
      <c r="F40" s="29">
        <v>73.583334000000008</v>
      </c>
      <c r="G40" s="29">
        <v>47.749999700000004</v>
      </c>
      <c r="H40" s="29">
        <v>25.8333333</v>
      </c>
      <c r="I40" s="29">
        <v>13</v>
      </c>
      <c r="J40" s="27">
        <v>78.569696545600891</v>
      </c>
      <c r="K40" s="28">
        <v>50.166666448116302</v>
      </c>
      <c r="L40" s="28">
        <v>28.403030246496201</v>
      </c>
      <c r="M40" s="28">
        <v>15</v>
      </c>
      <c r="N40" s="27">
        <f>O40+P40</f>
        <v>97.249999523162842</v>
      </c>
      <c r="O40" s="27">
        <v>59.666666150093079</v>
      </c>
      <c r="P40" s="27">
        <v>37.583333373069763</v>
      </c>
      <c r="Q40" s="27">
        <v>17</v>
      </c>
    </row>
    <row r="41" spans="1:17" s="4" customFormat="1" ht="12" x14ac:dyDescent="0.2">
      <c r="A41" s="7" t="s">
        <v>44</v>
      </c>
      <c r="B41" s="24">
        <v>529</v>
      </c>
      <c r="C41" s="25">
        <f t="shared" ref="C41:E41" si="13">SUM(C42:C44)</f>
        <v>298</v>
      </c>
      <c r="D41" s="25">
        <f t="shared" si="13"/>
        <v>231</v>
      </c>
      <c r="E41" s="25">
        <f t="shared" si="13"/>
        <v>94</v>
      </c>
      <c r="F41" s="26">
        <v>511.59847599999989</v>
      </c>
      <c r="G41" s="26">
        <v>300.30049969999999</v>
      </c>
      <c r="H41" s="26">
        <v>211.29797310000001</v>
      </c>
      <c r="I41" s="26">
        <v>83</v>
      </c>
      <c r="J41" s="14">
        <f>+SUM(J42:J44)</f>
        <v>468.91547870635986</v>
      </c>
      <c r="K41" s="14">
        <f t="shared" ref="K41:M41" si="14">+SUM(K42:K44)</f>
        <v>285.28214409947395</v>
      </c>
      <c r="L41" s="14">
        <f t="shared" si="14"/>
        <v>183.63333263993263</v>
      </c>
      <c r="M41" s="14">
        <f t="shared" si="14"/>
        <v>89</v>
      </c>
      <c r="N41" s="14">
        <f>O41+P41</f>
        <v>459.50000073760748</v>
      </c>
      <c r="O41" s="14">
        <v>283.75000100582838</v>
      </c>
      <c r="P41" s="14">
        <v>175.7499997317791</v>
      </c>
      <c r="Q41" s="14">
        <v>96</v>
      </c>
    </row>
    <row r="42" spans="1:17" s="4" customFormat="1" ht="12" x14ac:dyDescent="0.2">
      <c r="A42" s="3" t="s">
        <v>32</v>
      </c>
      <c r="B42" s="27">
        <v>31</v>
      </c>
      <c r="C42" s="28">
        <v>15</v>
      </c>
      <c r="D42" s="28">
        <v>16</v>
      </c>
      <c r="E42" s="28">
        <v>6</v>
      </c>
      <c r="F42" s="29">
        <v>39.833330000000004</v>
      </c>
      <c r="G42" s="29">
        <v>18.25</v>
      </c>
      <c r="H42" s="29">
        <v>21.58333</v>
      </c>
      <c r="I42" s="29">
        <v>7</v>
      </c>
      <c r="J42" s="27">
        <v>46.166666507720947</v>
      </c>
      <c r="K42" s="28">
        <v>19.250000268220901</v>
      </c>
      <c r="L42" s="28">
        <v>26.916666626930237</v>
      </c>
      <c r="M42" s="28">
        <v>8</v>
      </c>
      <c r="N42" s="27">
        <f>O42+P42</f>
        <v>46.333332940936089</v>
      </c>
      <c r="O42" s="27">
        <v>22.41666667163372</v>
      </c>
      <c r="P42" s="27">
        <v>23.916666269302368</v>
      </c>
      <c r="Q42" s="27">
        <v>8</v>
      </c>
    </row>
    <row r="43" spans="1:17" x14ac:dyDescent="0.25">
      <c r="A43" s="3" t="s">
        <v>33</v>
      </c>
      <c r="B43" s="27">
        <v>379</v>
      </c>
      <c r="C43" s="28">
        <v>222</v>
      </c>
      <c r="D43" s="28">
        <v>157</v>
      </c>
      <c r="E43" s="28">
        <v>63</v>
      </c>
      <c r="F43" s="29">
        <v>327.65908899999999</v>
      </c>
      <c r="G43" s="29">
        <v>203.61110169999998</v>
      </c>
      <c r="H43" s="29">
        <v>124.04797680000001</v>
      </c>
      <c r="I43" s="29">
        <v>50</v>
      </c>
      <c r="J43" s="27">
        <v>303.24881184101105</v>
      </c>
      <c r="K43" s="28">
        <v>193.19880971312523</v>
      </c>
      <c r="L43" s="28">
        <v>110.04999929666519</v>
      </c>
      <c r="M43" s="28">
        <v>56</v>
      </c>
      <c r="N43" s="27">
        <f>O43+P43</f>
        <v>300.16666778177023</v>
      </c>
      <c r="O43" s="27">
        <v>189.00000097602606</v>
      </c>
      <c r="P43" s="27">
        <v>111.16666680574417</v>
      </c>
      <c r="Q43" s="27">
        <v>61</v>
      </c>
    </row>
    <row r="44" spans="1:17" x14ac:dyDescent="0.25">
      <c r="A44" s="3" t="s">
        <v>34</v>
      </c>
      <c r="B44" s="27">
        <v>119</v>
      </c>
      <c r="C44" s="28">
        <v>61</v>
      </c>
      <c r="D44" s="28">
        <v>58</v>
      </c>
      <c r="E44" s="28">
        <v>25</v>
      </c>
      <c r="F44" s="29">
        <v>144.10605700000002</v>
      </c>
      <c r="G44" s="29">
        <v>78.439397999999983</v>
      </c>
      <c r="H44" s="29">
        <v>65.666666300000003</v>
      </c>
      <c r="I44" s="29">
        <v>26</v>
      </c>
      <c r="J44" s="27">
        <v>119.50000035762787</v>
      </c>
      <c r="K44" s="28">
        <v>72.833334118127823</v>
      </c>
      <c r="L44" s="28">
        <v>46.666666716337204</v>
      </c>
      <c r="M44" s="28">
        <v>25</v>
      </c>
      <c r="N44" s="27">
        <f>O44+P44</f>
        <v>113.00000001490116</v>
      </c>
      <c r="O44" s="27">
        <v>72.333333358168602</v>
      </c>
      <c r="P44" s="27">
        <v>40.666666656732559</v>
      </c>
      <c r="Q44" s="27">
        <v>27</v>
      </c>
    </row>
    <row r="45" spans="1:17" x14ac:dyDescent="0.25">
      <c r="A45" s="7" t="s">
        <v>35</v>
      </c>
      <c r="B45" s="24">
        <v>305</v>
      </c>
      <c r="C45" s="25">
        <f>SUM(C46:C48)</f>
        <v>163</v>
      </c>
      <c r="D45" s="25">
        <f>SUM(D46:D48)</f>
        <v>142</v>
      </c>
      <c r="E45" s="25">
        <f>SUM(E46:E48)</f>
        <v>32</v>
      </c>
      <c r="F45" s="26">
        <v>269.09998899999994</v>
      </c>
      <c r="G45" s="26">
        <v>143.133318</v>
      </c>
      <c r="H45" s="26">
        <v>125.96666999999999</v>
      </c>
      <c r="I45" s="26">
        <v>33</v>
      </c>
      <c r="J45" s="14">
        <f>+SUM(J46:J48)</f>
        <v>308.30151641368866</v>
      </c>
      <c r="K45" s="14">
        <f t="shared" ref="K45:M45" si="15">+SUM(K46:K48)</f>
        <v>161.20151674747467</v>
      </c>
      <c r="L45" s="14">
        <f t="shared" si="15"/>
        <v>147.10000010579824</v>
      </c>
      <c r="M45" s="14">
        <f t="shared" si="15"/>
        <v>39</v>
      </c>
      <c r="N45" s="14">
        <f>O45+P45</f>
        <v>379.88787886500359</v>
      </c>
      <c r="O45" s="14">
        <v>175.4166659116745</v>
      </c>
      <c r="P45" s="14">
        <v>204.47121295332909</v>
      </c>
      <c r="Q45" s="14">
        <v>40</v>
      </c>
    </row>
    <row r="46" spans="1:17" x14ac:dyDescent="0.25">
      <c r="A46" s="3" t="s">
        <v>37</v>
      </c>
      <c r="B46" s="27">
        <v>5</v>
      </c>
      <c r="C46" s="28">
        <v>4</v>
      </c>
      <c r="D46" s="28">
        <v>1</v>
      </c>
      <c r="E46" s="28">
        <v>2</v>
      </c>
      <c r="F46" s="29">
        <v>25.633330000000001</v>
      </c>
      <c r="G46" s="29">
        <v>13.816667000000001</v>
      </c>
      <c r="H46" s="29">
        <v>11.816667000000001</v>
      </c>
      <c r="I46" s="29">
        <v>5</v>
      </c>
      <c r="J46" s="27">
        <v>264.4848495721817</v>
      </c>
      <c r="K46" s="28">
        <v>134.73485028743744</v>
      </c>
      <c r="L46" s="28">
        <v>129.75000043958426</v>
      </c>
      <c r="M46" s="28">
        <v>28</v>
      </c>
      <c r="N46" s="27">
        <f>O46+P46</f>
        <v>24.41666653752327</v>
      </c>
      <c r="O46" s="27">
        <v>11.666666626930237</v>
      </c>
      <c r="P46" s="27">
        <v>12.749999910593033</v>
      </c>
      <c r="Q46" s="27">
        <v>7</v>
      </c>
    </row>
    <row r="47" spans="1:17" x14ac:dyDescent="0.25">
      <c r="A47" s="3" t="s">
        <v>38</v>
      </c>
      <c r="B47" s="27">
        <v>18</v>
      </c>
      <c r="C47" s="28">
        <v>9</v>
      </c>
      <c r="D47" s="28">
        <v>9</v>
      </c>
      <c r="E47" s="28">
        <v>4</v>
      </c>
      <c r="F47" s="29">
        <v>13.333333</v>
      </c>
      <c r="G47" s="29">
        <v>9.6666670000000003</v>
      </c>
      <c r="H47" s="29">
        <v>3.6666669999999999</v>
      </c>
      <c r="I47" s="29">
        <v>3</v>
      </c>
      <c r="J47" s="27">
        <v>16</v>
      </c>
      <c r="K47" s="28">
        <v>12</v>
      </c>
      <c r="L47" s="28">
        <v>4</v>
      </c>
      <c r="M47" s="28">
        <v>4</v>
      </c>
      <c r="N47" s="27">
        <f>O47+P47</f>
        <v>15.249999761581421</v>
      </c>
      <c r="O47" s="27">
        <v>12.333333015441895</v>
      </c>
      <c r="P47" s="27">
        <v>2.9166667461395264</v>
      </c>
      <c r="Q47" s="27">
        <v>3</v>
      </c>
    </row>
    <row r="48" spans="1:17" x14ac:dyDescent="0.25">
      <c r="A48" s="2" t="s">
        <v>36</v>
      </c>
      <c r="B48" s="30">
        <v>282</v>
      </c>
      <c r="C48" s="31">
        <v>150</v>
      </c>
      <c r="D48" s="31">
        <v>132</v>
      </c>
      <c r="E48" s="31">
        <v>26</v>
      </c>
      <c r="F48" s="32">
        <v>230.13332599999998</v>
      </c>
      <c r="G48" s="32">
        <v>119.64998400000002</v>
      </c>
      <c r="H48" s="32">
        <v>110.48333599999999</v>
      </c>
      <c r="I48" s="32">
        <v>25</v>
      </c>
      <c r="J48" s="30">
        <v>27.816666841506958</v>
      </c>
      <c r="K48" s="31">
        <v>14.466666460037231</v>
      </c>
      <c r="L48" s="31">
        <v>13.349999666213989</v>
      </c>
      <c r="M48" s="31">
        <v>7</v>
      </c>
      <c r="N48" s="30">
        <f>O48+P48</f>
        <v>340.2212125658989</v>
      </c>
      <c r="O48" s="30">
        <v>151.41666626930237</v>
      </c>
      <c r="P48" s="30">
        <v>188.80454629659653</v>
      </c>
      <c r="Q48" s="30">
        <v>30</v>
      </c>
    </row>
    <row r="49" spans="1:7" ht="10.5" customHeight="1" x14ac:dyDescent="0.25">
      <c r="A49" s="9" t="s">
        <v>45</v>
      </c>
      <c r="C49" s="9"/>
      <c r="D49" s="9"/>
      <c r="E49" s="9"/>
      <c r="F49" s="4"/>
      <c r="G49" s="4"/>
    </row>
    <row r="50" spans="1:7" ht="10.5" customHeight="1" x14ac:dyDescent="0.25">
      <c r="A50" s="9" t="s">
        <v>46</v>
      </c>
      <c r="C50" s="9"/>
      <c r="D50" s="9"/>
      <c r="E50" s="9"/>
      <c r="F50" s="4"/>
      <c r="G50" s="4"/>
    </row>
    <row r="51" spans="1:7" ht="10.5" customHeight="1" x14ac:dyDescent="0.25">
      <c r="A51" s="10" t="s">
        <v>48</v>
      </c>
      <c r="C51" s="11"/>
      <c r="D51" s="11"/>
      <c r="E51" s="11"/>
      <c r="F51" s="4"/>
      <c r="G51" s="4"/>
    </row>
    <row r="52" spans="1:7" ht="10.5" customHeight="1" x14ac:dyDescent="0.25">
      <c r="A52" s="10" t="s">
        <v>47</v>
      </c>
    </row>
    <row r="79" spans="6:7" x14ac:dyDescent="0.25">
      <c r="F79" s="4"/>
      <c r="G79" s="4"/>
    </row>
  </sheetData>
  <mergeCells count="18">
    <mergeCell ref="A3:A5"/>
    <mergeCell ref="A2:Q2"/>
    <mergeCell ref="B4:B5"/>
    <mergeCell ref="C4:D4"/>
    <mergeCell ref="E4:E5"/>
    <mergeCell ref="B3:E3"/>
    <mergeCell ref="K4:L4"/>
    <mergeCell ref="M4:M5"/>
    <mergeCell ref="F4:F5"/>
    <mergeCell ref="G4:H4"/>
    <mergeCell ref="I4:I5"/>
    <mergeCell ref="Q4:Q5"/>
    <mergeCell ref="O4:P4"/>
    <mergeCell ref="N4:N5"/>
    <mergeCell ref="N3:Q3"/>
    <mergeCell ref="J3:M3"/>
    <mergeCell ref="F3:I3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Alexander Hernández Reynoso</dc:creator>
  <cp:lastModifiedBy>Manuela García Balbuena</cp:lastModifiedBy>
  <dcterms:created xsi:type="dcterms:W3CDTF">2015-06-05T18:19:34Z</dcterms:created>
  <dcterms:modified xsi:type="dcterms:W3CDTF">2025-08-12T17:05:41Z</dcterms:modified>
</cp:coreProperties>
</file>